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icfonline-my.sharepoint.com/personal/51239_icf_com/Documents/ES HVAC Shared Folder/412 Water Coolers/Draft 1/Final Published/"/>
    </mc:Choice>
  </mc:AlternateContent>
  <xr:revisionPtr revIDLastSave="87" documentId="13_ncr:1_{F7320670-A517-4279-B6AF-CD56C40D185E}" xr6:coauthVersionLast="45" xr6:coauthVersionMax="45" xr10:uidLastSave="{11EB213D-A32C-4F61-B3FB-FEF32E6A73A9}"/>
  <bookViews>
    <workbookView xWindow="-110" yWindow="-110" windowWidth="19420" windowHeight="10420" tabRatio="796" xr2:uid="{7C2CF253-76BD-44BD-99E0-A5B78F86FD88}"/>
  </bookViews>
  <sheets>
    <sheet name="1. Introduction" sheetId="34" r:id="rId1"/>
    <sheet name="2. Version 3.0 Criteria" sheetId="35" r:id="rId2"/>
    <sheet name="3. Product Availability" sheetId="37" r:id="rId3"/>
    <sheet name="4. ENERGY STAR QPL" sheetId="39" r:id="rId4"/>
    <sheet name="5. CEC Dataset" sheetId="41" r:id="rId5"/>
    <sheet name="PAYBACK" sheetId="7" state="hidden" r:id="rId6"/>
  </sheets>
  <externalReferences>
    <externalReference r:id="rId7"/>
    <externalReference r:id="rId8"/>
    <externalReference r:id="rId9"/>
    <externalReference r:id="rId10"/>
    <externalReference r:id="rId11"/>
  </externalReferences>
  <definedNames>
    <definedName name="_xlnm._FilterDatabase" localSheetId="3" hidden="1">'4. ENERGY STAR QPL'!$B$3:$J$254</definedName>
    <definedName name="ActiveModeHours">'[1]Energy and Cost Savings'!$D$50</definedName>
    <definedName name="AHAM_ESorNon">'[1]AHAM Dataset'!#REF!</definedName>
    <definedName name="AveCADR1">'[1]Energy and Cost Savings'!$D$45</definedName>
    <definedName name="AveCADR2">'[1]Energy and Cost Savings'!$D$46</definedName>
    <definedName name="AveCADR3">'[1]Energy and Cost Savings'!$D$47</definedName>
    <definedName name="AveCADR4">'[1]Energy and Cost Savings'!$D$48</definedName>
    <definedName name="CostElec" localSheetId="0">'[2]Unit Energy Savings'!$D$28</definedName>
    <definedName name="CostElec">'[1]Energy and Cost Savings'!$D$52</definedName>
    <definedName name="CostWater">'[2]Unit Energy Savings'!$D$30</definedName>
    <definedName name="CyclesPerYear">'[2]Unit Energy Savings'!$D$26</definedName>
    <definedName name="Discount_Rate">[3]Sheet1!$A$19</definedName>
    <definedName name="EffectiveYear">'[1]Shipments and Market Share'!$D$70</definedName>
    <definedName name="EmissionsFactor">'[1]Energy and Cost Savings'!$D$55</definedName>
    <definedName name="Equal_Size_Bins">'[1]ENERGY STAR QPL'!#REF!</definedName>
    <definedName name="Equal_Smoke_Size_Bins">'[1]ENERGY STAR QPL'!#REF!</definedName>
    <definedName name="ES_Market_Share">'[1]Product Availability'!$D$76</definedName>
    <definedName name="ES_Model_List">'[1]6. ENERGY STAR QPL'!$C$4:$C$254</definedName>
    <definedName name="Estimated_2020_ES_MarketShare">'[1]Energy and Cost Savings'!$D$58</definedName>
    <definedName name="Hours_High">#REF!</definedName>
    <definedName name="Hours_Low">#REF!</definedName>
    <definedName name="Hours_Standby">#REF!</definedName>
    <definedName name="iCSLStandard">'[4]Simulation Inputs'!$G$21</definedName>
    <definedName name="iShip">'[4]Simulation Inputs'!$E$4</definedName>
    <definedName name="Meets_Top_75__Smoke_CADR_W">'[1]ENERGY STAR QPL'!#REF!</definedName>
    <definedName name="NonES_Model_List">'[1]8. Non-ES Models'!$H$5:$H$284</definedName>
    <definedName name="Pollen_CADR_W">'[1]ENERGY STAR QPL'!$AO$3:$AO$237</definedName>
    <definedName name="ProductLifetime">'[1]Energy and Cost Savings'!$D$49</definedName>
    <definedName name="Programs">'[5]Macros Info'!$E$2:$E$40</definedName>
    <definedName name="Reported_Dust_CADR_watt">'[1]ENERGY STAR QPL'!$Z$3:$Z$237</definedName>
    <definedName name="RevisedBrand">'[1]ENERGY STAR QPL'!$AM$3:$AM$237</definedName>
    <definedName name="Smoke_CADR_per_W">'[1]ENERGY STAR QPL'!#REF!</definedName>
    <definedName name="SmokeCADR">'[1]ENERGY STAR QPL'!$X$3:$X$237</definedName>
    <definedName name="SmokeCADRperW">'[1]ENERGY STAR QPL'!$AN$3:$AN$237</definedName>
    <definedName name="StandbyModeHours">'[1]Energy and Cost Savings'!$D$51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41" l="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310" i="41"/>
  <c r="J311" i="41"/>
  <c r="J312" i="41"/>
  <c r="J313" i="41"/>
  <c r="J314" i="41"/>
  <c r="J315" i="41"/>
  <c r="J316" i="41"/>
  <c r="J317" i="41"/>
  <c r="J318" i="41"/>
  <c r="J319" i="41"/>
  <c r="J320" i="41"/>
  <c r="J321" i="41"/>
  <c r="J322" i="41"/>
  <c r="J323" i="41"/>
  <c r="J324" i="41"/>
  <c r="J325" i="41"/>
  <c r="J326" i="41"/>
  <c r="J327" i="41"/>
  <c r="J328" i="41"/>
  <c r="J329" i="41"/>
  <c r="J330" i="41"/>
  <c r="J331" i="41"/>
  <c r="J332" i="41"/>
  <c r="J333" i="41"/>
  <c r="J334" i="41"/>
  <c r="J335" i="41"/>
  <c r="J336" i="41"/>
  <c r="J337" i="41"/>
  <c r="J338" i="41"/>
  <c r="J339" i="41"/>
  <c r="J340" i="41"/>
  <c r="J341" i="41"/>
  <c r="J342" i="41"/>
  <c r="J343" i="41"/>
  <c r="J344" i="41"/>
  <c r="J345" i="41"/>
  <c r="J346" i="41"/>
  <c r="J347" i="41"/>
  <c r="J348" i="41"/>
  <c r="J349" i="41"/>
  <c r="J350" i="41"/>
  <c r="J351" i="41"/>
  <c r="J352" i="41"/>
  <c r="J353" i="41"/>
  <c r="J354" i="41"/>
  <c r="J355" i="41"/>
  <c r="J356" i="41"/>
  <c r="J357" i="41"/>
  <c r="J358" i="41"/>
  <c r="J359" i="41"/>
  <c r="J360" i="41"/>
  <c r="J361" i="41"/>
  <c r="J362" i="41"/>
  <c r="J363" i="41"/>
  <c r="J364" i="41"/>
  <c r="J365" i="41"/>
  <c r="J366" i="41"/>
  <c r="J367" i="41"/>
  <c r="J368" i="41"/>
  <c r="J369" i="41"/>
  <c r="J370" i="41"/>
  <c r="J371" i="41"/>
  <c r="J372" i="41"/>
  <c r="J373" i="41"/>
  <c r="J374" i="41"/>
  <c r="J375" i="41"/>
  <c r="J376" i="41"/>
  <c r="J377" i="41"/>
  <c r="J378" i="41"/>
  <c r="J379" i="41"/>
  <c r="J380" i="41"/>
  <c r="J381" i="41"/>
  <c r="J382" i="41"/>
  <c r="J383" i="41"/>
  <c r="J384" i="41"/>
  <c r="J385" i="41"/>
  <c r="J386" i="41"/>
  <c r="J387" i="41"/>
  <c r="J388" i="41"/>
  <c r="J389" i="41"/>
  <c r="J390" i="41"/>
  <c r="J391" i="41"/>
  <c r="J392" i="41"/>
  <c r="J393" i="41"/>
  <c r="J394" i="41"/>
  <c r="J395" i="41"/>
  <c r="J396" i="41"/>
  <c r="J397" i="41"/>
  <c r="J398" i="41"/>
  <c r="J399" i="41"/>
  <c r="J400" i="41"/>
  <c r="J401" i="41"/>
  <c r="J402" i="41"/>
  <c r="J403" i="41"/>
  <c r="J404" i="41"/>
  <c r="J405" i="41"/>
  <c r="J406" i="41"/>
  <c r="J407" i="41"/>
  <c r="J408" i="41"/>
  <c r="J409" i="41"/>
  <c r="J410" i="41"/>
  <c r="J411" i="41"/>
  <c r="J412" i="41"/>
  <c r="J413" i="41"/>
  <c r="J414" i="41"/>
  <c r="J415" i="41"/>
  <c r="J416" i="41"/>
  <c r="J417" i="41"/>
  <c r="J418" i="41"/>
  <c r="J419" i="41"/>
  <c r="J420" i="41"/>
  <c r="J421" i="41"/>
  <c r="J422" i="41"/>
  <c r="J423" i="41"/>
  <c r="J424" i="41"/>
  <c r="J425" i="41"/>
  <c r="J426" i="41"/>
  <c r="J427" i="41"/>
  <c r="J428" i="41"/>
  <c r="J429" i="41"/>
  <c r="J430" i="41"/>
  <c r="J431" i="41"/>
  <c r="J432" i="41"/>
  <c r="J433" i="41"/>
  <c r="J434" i="41"/>
  <c r="J435" i="41"/>
  <c r="J436" i="41"/>
  <c r="J437" i="41"/>
  <c r="J438" i="41"/>
  <c r="J439" i="41"/>
  <c r="J440" i="41"/>
  <c r="J441" i="41"/>
  <c r="J442" i="41"/>
  <c r="J443" i="41"/>
  <c r="J444" i="41"/>
  <c r="J445" i="41"/>
  <c r="J446" i="41"/>
  <c r="J447" i="41"/>
  <c r="J448" i="41"/>
  <c r="J449" i="41"/>
  <c r="J450" i="41"/>
  <c r="J451" i="41"/>
  <c r="J452" i="41"/>
  <c r="J453" i="41"/>
  <c r="J454" i="41"/>
  <c r="J455" i="41"/>
  <c r="J456" i="41"/>
  <c r="J457" i="41"/>
  <c r="J458" i="41"/>
  <c r="J459" i="41"/>
  <c r="J460" i="41"/>
  <c r="J461" i="41"/>
  <c r="J462" i="41"/>
  <c r="J463" i="41"/>
  <c r="J464" i="41"/>
  <c r="J465" i="41"/>
  <c r="J466" i="41"/>
  <c r="J467" i="41"/>
  <c r="J468" i="41"/>
  <c r="J469" i="41"/>
  <c r="J470" i="41"/>
  <c r="J471" i="41"/>
  <c r="J472" i="41"/>
  <c r="J473" i="41"/>
  <c r="J474" i="41"/>
  <c r="J475" i="41"/>
  <c r="J476" i="41"/>
  <c r="J477" i="41"/>
  <c r="J478" i="41"/>
  <c r="J479" i="41"/>
  <c r="J480" i="41"/>
  <c r="J481" i="41"/>
  <c r="J482" i="41"/>
  <c r="J483" i="41"/>
  <c r="J484" i="41"/>
  <c r="J485" i="41"/>
  <c r="J486" i="41"/>
  <c r="J487" i="41"/>
  <c r="J488" i="41"/>
  <c r="J489" i="41"/>
  <c r="J490" i="41"/>
  <c r="J491" i="41"/>
  <c r="J492" i="41"/>
  <c r="J493" i="41"/>
  <c r="J494" i="41"/>
  <c r="J495" i="41"/>
  <c r="J496" i="41"/>
  <c r="J497" i="41"/>
  <c r="J498" i="41"/>
  <c r="J499" i="41"/>
  <c r="J500" i="41"/>
  <c r="J501" i="41"/>
  <c r="J502" i="41"/>
  <c r="J503" i="41"/>
  <c r="J504" i="41"/>
  <c r="J505" i="41"/>
  <c r="J506" i="41"/>
  <c r="J507" i="41"/>
  <c r="J508" i="41"/>
  <c r="J509" i="41"/>
  <c r="J510" i="41"/>
  <c r="J511" i="41"/>
  <c r="J512" i="41"/>
  <c r="J513" i="41"/>
  <c r="J514" i="41"/>
  <c r="J515" i="41"/>
  <c r="J516" i="41"/>
  <c r="J517" i="41"/>
  <c r="J518" i="41"/>
  <c r="J519" i="41"/>
  <c r="J520" i="41"/>
  <c r="J521" i="41"/>
  <c r="J522" i="41"/>
  <c r="J523" i="41"/>
  <c r="J524" i="41"/>
  <c r="J525" i="41"/>
  <c r="J526" i="41"/>
  <c r="J527" i="41"/>
  <c r="J528" i="41"/>
  <c r="J529" i="41"/>
  <c r="J530" i="41"/>
  <c r="J531" i="41"/>
  <c r="J532" i="41"/>
  <c r="J533" i="41"/>
  <c r="J534" i="41"/>
  <c r="J535" i="41"/>
  <c r="J536" i="41"/>
  <c r="J537" i="41"/>
  <c r="J538" i="41"/>
  <c r="J539" i="41"/>
  <c r="J540" i="41"/>
  <c r="J541" i="41"/>
  <c r="J542" i="41"/>
  <c r="J543" i="41"/>
  <c r="J544" i="41"/>
  <c r="J545" i="41"/>
  <c r="J546" i="41"/>
  <c r="J547" i="41"/>
  <c r="J548" i="41"/>
  <c r="J549" i="41"/>
  <c r="J550" i="41"/>
  <c r="J551" i="41"/>
  <c r="J552" i="41"/>
  <c r="J553" i="41"/>
  <c r="J554" i="41"/>
  <c r="J555" i="41"/>
  <c r="J556" i="41"/>
  <c r="J557" i="41"/>
  <c r="J558" i="41"/>
  <c r="J559" i="41"/>
  <c r="J560" i="41"/>
  <c r="J561" i="41"/>
  <c r="J562" i="41"/>
  <c r="J563" i="41"/>
  <c r="J564" i="41"/>
  <c r="J565" i="41"/>
  <c r="J566" i="41"/>
  <c r="J567" i="41"/>
  <c r="J568" i="41"/>
  <c r="J569" i="41"/>
  <c r="J570" i="41"/>
  <c r="J571" i="41"/>
  <c r="J572" i="41"/>
  <c r="J573" i="41"/>
  <c r="J574" i="41"/>
  <c r="J575" i="41"/>
  <c r="J576" i="41"/>
  <c r="J577" i="41"/>
  <c r="J578" i="41"/>
  <c r="J579" i="41"/>
  <c r="J580" i="41"/>
  <c r="J581" i="41"/>
  <c r="J582" i="41"/>
  <c r="J583" i="41"/>
  <c r="J584" i="41"/>
  <c r="J585" i="41"/>
  <c r="J586" i="41"/>
  <c r="J587" i="41"/>
  <c r="J588" i="41"/>
  <c r="J589" i="41"/>
  <c r="J590" i="41"/>
  <c r="J591" i="41"/>
  <c r="J592" i="41"/>
  <c r="J593" i="41"/>
  <c r="J594" i="41"/>
  <c r="J595" i="41"/>
  <c r="J596" i="41"/>
  <c r="J597" i="41"/>
  <c r="J598" i="41"/>
  <c r="J599" i="41"/>
  <c r="J600" i="41"/>
  <c r="J601" i="41"/>
  <c r="J602" i="41"/>
  <c r="J603" i="41"/>
  <c r="J604" i="41"/>
  <c r="J605" i="41"/>
  <c r="J606" i="41"/>
  <c r="J607" i="41"/>
  <c r="J608" i="41"/>
  <c r="J609" i="41"/>
  <c r="J610" i="41"/>
  <c r="J611" i="41"/>
  <c r="J612" i="41"/>
  <c r="J613" i="41"/>
  <c r="J614" i="41"/>
  <c r="J615" i="41"/>
  <c r="J616" i="41"/>
  <c r="J617" i="41"/>
  <c r="J618" i="41"/>
  <c r="J619" i="41"/>
  <c r="J620" i="41"/>
  <c r="J621" i="41"/>
  <c r="J622" i="41"/>
  <c r="J623" i="41"/>
  <c r="J624" i="41"/>
  <c r="J625" i="41"/>
  <c r="J626" i="41"/>
  <c r="J627" i="41"/>
  <c r="J628" i="41"/>
  <c r="J629" i="41"/>
  <c r="J630" i="41"/>
  <c r="J631" i="41"/>
  <c r="J632" i="41"/>
  <c r="J633" i="41"/>
  <c r="J634" i="41"/>
  <c r="J635" i="41"/>
  <c r="J636" i="41"/>
  <c r="J637" i="41"/>
  <c r="J638" i="41"/>
  <c r="J639" i="41"/>
  <c r="J640" i="41"/>
  <c r="J641" i="41"/>
  <c r="J642" i="41"/>
  <c r="J643" i="41"/>
  <c r="J644" i="41"/>
  <c r="J645" i="41"/>
  <c r="J646" i="41"/>
  <c r="J647" i="41"/>
  <c r="J648" i="41"/>
  <c r="J649" i="41"/>
  <c r="J650" i="41"/>
  <c r="J651" i="41"/>
  <c r="J652" i="41"/>
  <c r="J653" i="41"/>
  <c r="J654" i="41"/>
  <c r="J655" i="41"/>
  <c r="J656" i="41"/>
  <c r="J657" i="41"/>
  <c r="J658" i="41"/>
  <c r="J659" i="41"/>
  <c r="J660" i="41"/>
  <c r="J661" i="41"/>
  <c r="J662" i="41"/>
  <c r="J663" i="41"/>
  <c r="J664" i="41"/>
  <c r="J665" i="41"/>
  <c r="J666" i="41"/>
  <c r="J667" i="41"/>
  <c r="J668" i="41"/>
  <c r="J669" i="41"/>
  <c r="J670" i="41"/>
  <c r="J671" i="41"/>
  <c r="J672" i="41"/>
  <c r="J673" i="41"/>
  <c r="J674" i="41"/>
  <c r="J675" i="41"/>
  <c r="J676" i="41"/>
  <c r="J677" i="41"/>
  <c r="J678" i="41"/>
  <c r="J679" i="41"/>
  <c r="J680" i="41"/>
  <c r="J681" i="41"/>
  <c r="J682" i="41"/>
  <c r="J683" i="41"/>
  <c r="J684" i="41"/>
  <c r="J685" i="41"/>
  <c r="J686" i="41"/>
  <c r="J687" i="41"/>
  <c r="J688" i="41"/>
  <c r="J689" i="41"/>
  <c r="J690" i="41"/>
  <c r="J691" i="41"/>
  <c r="J692" i="41"/>
  <c r="J693" i="41"/>
  <c r="J694" i="41"/>
  <c r="J695" i="41"/>
  <c r="J696" i="41"/>
  <c r="J697" i="41"/>
  <c r="J698" i="41"/>
  <c r="J699" i="41"/>
  <c r="J700" i="41"/>
  <c r="J701" i="41"/>
  <c r="J702" i="41"/>
  <c r="J703" i="41"/>
  <c r="J704" i="41"/>
  <c r="J705" i="41"/>
  <c r="J706" i="41"/>
  <c r="J707" i="41"/>
  <c r="J708" i="41"/>
  <c r="J709" i="41"/>
  <c r="J710" i="41"/>
  <c r="J711" i="41"/>
  <c r="J712" i="41"/>
  <c r="J713" i="41"/>
  <c r="J714" i="41"/>
  <c r="J715" i="41"/>
  <c r="J716" i="41"/>
  <c r="J717" i="41"/>
  <c r="J718" i="41"/>
  <c r="J719" i="41"/>
  <c r="J720" i="41"/>
  <c r="J721" i="41"/>
  <c r="J722" i="41"/>
  <c r="J723" i="41"/>
  <c r="J724" i="41"/>
  <c r="J725" i="41"/>
  <c r="J726" i="41"/>
  <c r="J727" i="41"/>
  <c r="J728" i="41"/>
  <c r="J729" i="41"/>
  <c r="J730" i="41"/>
  <c r="J731" i="41"/>
  <c r="J732" i="41"/>
  <c r="J733" i="41"/>
  <c r="J734" i="41"/>
  <c r="J735" i="41"/>
  <c r="J736" i="41"/>
  <c r="J737" i="41"/>
  <c r="J738" i="41"/>
  <c r="J739" i="41"/>
  <c r="J740" i="41"/>
  <c r="J741" i="41"/>
  <c r="J742" i="41"/>
  <c r="J743" i="41"/>
  <c r="J744" i="41"/>
  <c r="J745" i="41"/>
  <c r="J746" i="41"/>
  <c r="J747" i="41"/>
  <c r="J748" i="41"/>
  <c r="J749" i="41"/>
  <c r="J750" i="41"/>
  <c r="J751" i="41"/>
  <c r="J752" i="41"/>
  <c r="J753" i="41"/>
  <c r="J754" i="41"/>
  <c r="J755" i="41"/>
  <c r="J756" i="41"/>
  <c r="J757" i="41"/>
  <c r="J758" i="41"/>
  <c r="J759" i="41"/>
  <c r="J760" i="41"/>
  <c r="J761" i="41"/>
  <c r="J762" i="41"/>
  <c r="J763" i="41"/>
  <c r="J764" i="41"/>
  <c r="J765" i="41"/>
  <c r="J766" i="41"/>
  <c r="J767" i="41"/>
  <c r="J768" i="41"/>
  <c r="J769" i="41"/>
  <c r="J770" i="41"/>
  <c r="J771" i="41"/>
  <c r="J772" i="41"/>
  <c r="J773" i="41"/>
  <c r="J774" i="41"/>
  <c r="J775" i="41"/>
  <c r="J776" i="41"/>
  <c r="J777" i="41"/>
  <c r="J778" i="41"/>
  <c r="J779" i="41"/>
  <c r="J780" i="41"/>
  <c r="J781" i="41"/>
  <c r="J782" i="41"/>
  <c r="J783" i="41"/>
  <c r="J784" i="41"/>
  <c r="J785" i="41"/>
  <c r="J786" i="41"/>
  <c r="J787" i="41"/>
  <c r="J788" i="41"/>
  <c r="J789" i="41"/>
  <c r="J790" i="41"/>
  <c r="J791" i="41"/>
  <c r="J792" i="41"/>
  <c r="J793" i="41"/>
  <c r="J794" i="41"/>
  <c r="J795" i="41"/>
  <c r="J796" i="41"/>
  <c r="J797" i="41"/>
  <c r="J798" i="41"/>
  <c r="J799" i="41"/>
  <c r="J800" i="41"/>
  <c r="J801" i="41"/>
  <c r="J802" i="41"/>
  <c r="J803" i="41"/>
  <c r="J804" i="41"/>
  <c r="J805" i="41"/>
  <c r="J806" i="41"/>
  <c r="J807" i="41"/>
  <c r="J808" i="41"/>
  <c r="J809" i="41"/>
  <c r="J810" i="41"/>
  <c r="J811" i="41"/>
  <c r="J812" i="41"/>
  <c r="J813" i="41"/>
  <c r="J814" i="41"/>
  <c r="J815" i="41"/>
  <c r="J816" i="41"/>
  <c r="J817" i="41"/>
  <c r="J818" i="41"/>
  <c r="J819" i="41"/>
  <c r="J820" i="41"/>
  <c r="J821" i="41"/>
  <c r="J822" i="41"/>
  <c r="J823" i="41"/>
  <c r="J824" i="41"/>
  <c r="J825" i="41"/>
  <c r="J826" i="41"/>
  <c r="J827" i="41"/>
  <c r="J828" i="41"/>
  <c r="J829" i="41"/>
  <c r="J830" i="41"/>
  <c r="J831" i="41"/>
  <c r="J832" i="41"/>
  <c r="J833" i="41"/>
  <c r="J834" i="41"/>
  <c r="J835" i="41"/>
  <c r="J836" i="41"/>
  <c r="J837" i="41"/>
  <c r="J838" i="41"/>
  <c r="J839" i="41"/>
  <c r="J840" i="41"/>
  <c r="J841" i="41"/>
  <c r="J842" i="41"/>
  <c r="J843" i="41"/>
  <c r="J844" i="41"/>
  <c r="J845" i="41"/>
  <c r="J846" i="41"/>
  <c r="J847" i="41"/>
  <c r="J848" i="41"/>
  <c r="J849" i="41"/>
  <c r="J850" i="41"/>
  <c r="J851" i="41"/>
  <c r="J852" i="41"/>
  <c r="J853" i="41"/>
  <c r="J854" i="41"/>
  <c r="J855" i="41"/>
  <c r="J856" i="41"/>
  <c r="J857" i="41"/>
  <c r="J858" i="41"/>
  <c r="J859" i="41"/>
  <c r="J860" i="41"/>
  <c r="J861" i="41"/>
  <c r="J862" i="41"/>
  <c r="J863" i="41"/>
  <c r="J864" i="41"/>
  <c r="J865" i="41"/>
  <c r="J866" i="41"/>
  <c r="J867" i="41"/>
  <c r="J868" i="41"/>
  <c r="J869" i="41"/>
  <c r="J870" i="41"/>
  <c r="J871" i="41"/>
  <c r="J872" i="41"/>
  <c r="J873" i="41"/>
  <c r="J874" i="41"/>
  <c r="J875" i="41"/>
  <c r="J876" i="41"/>
  <c r="J877" i="41"/>
  <c r="J878" i="41"/>
  <c r="J879" i="41"/>
  <c r="J880" i="41"/>
  <c r="J881" i="41"/>
  <c r="J882" i="41"/>
  <c r="J883" i="41"/>
  <c r="J884" i="41"/>
  <c r="J885" i="41"/>
  <c r="J886" i="41"/>
  <c r="J887" i="41"/>
  <c r="J888" i="41"/>
  <c r="J889" i="41"/>
  <c r="J890" i="41"/>
  <c r="J891" i="41"/>
  <c r="J892" i="41"/>
  <c r="J893" i="41"/>
  <c r="J894" i="41"/>
  <c r="J895" i="41"/>
  <c r="J896" i="41"/>
  <c r="J897" i="41"/>
  <c r="J898" i="41"/>
  <c r="J899" i="41"/>
  <c r="J900" i="41"/>
  <c r="J901" i="41"/>
  <c r="J902" i="41"/>
  <c r="J903" i="41"/>
  <c r="J904" i="41"/>
  <c r="J905" i="41"/>
  <c r="J906" i="41"/>
  <c r="J907" i="41"/>
  <c r="J908" i="41"/>
  <c r="J909" i="41"/>
  <c r="J910" i="41"/>
  <c r="J911" i="41"/>
  <c r="J912" i="41"/>
  <c r="J913" i="41"/>
  <c r="J914" i="41"/>
  <c r="J915" i="41"/>
  <c r="J916" i="41"/>
  <c r="J917" i="41"/>
  <c r="J918" i="41"/>
  <c r="J919" i="41"/>
  <c r="J920" i="41"/>
  <c r="J921" i="41"/>
  <c r="J922" i="41"/>
  <c r="J923" i="41"/>
  <c r="J924" i="41"/>
  <c r="J925" i="41"/>
  <c r="J926" i="41"/>
  <c r="J927" i="41"/>
  <c r="J928" i="41"/>
  <c r="J929" i="41"/>
  <c r="J930" i="41"/>
  <c r="J931" i="41"/>
  <c r="J932" i="41"/>
  <c r="J933" i="41"/>
  <c r="J934" i="41"/>
  <c r="J935" i="41"/>
  <c r="J936" i="41"/>
  <c r="J937" i="41"/>
  <c r="J938" i="41"/>
  <c r="J939" i="41"/>
  <c r="J940" i="41"/>
  <c r="J941" i="41"/>
  <c r="J942" i="41"/>
  <c r="J943" i="41"/>
  <c r="J944" i="41"/>
  <c r="J945" i="41"/>
  <c r="J946" i="41"/>
  <c r="J947" i="41"/>
  <c r="J948" i="41"/>
  <c r="J949" i="41"/>
  <c r="J950" i="41"/>
  <c r="J951" i="41"/>
  <c r="J952" i="41"/>
  <c r="J953" i="41"/>
  <c r="J954" i="41"/>
  <c r="J955" i="41"/>
  <c r="J956" i="41"/>
  <c r="J957" i="41"/>
  <c r="J958" i="41"/>
  <c r="J959" i="41"/>
  <c r="J960" i="41"/>
  <c r="J961" i="41"/>
  <c r="J962" i="41"/>
  <c r="J963" i="41"/>
  <c r="J964" i="41"/>
  <c r="J965" i="41"/>
  <c r="J966" i="41"/>
  <c r="J967" i="41"/>
  <c r="J968" i="41"/>
  <c r="J969" i="41"/>
  <c r="J970" i="41"/>
  <c r="J971" i="41"/>
  <c r="J972" i="41"/>
  <c r="J973" i="41"/>
  <c r="J974" i="41"/>
  <c r="J975" i="41"/>
  <c r="J976" i="41"/>
  <c r="J977" i="41"/>
  <c r="J978" i="41"/>
  <c r="J979" i="41"/>
  <c r="J980" i="41"/>
  <c r="J981" i="41"/>
  <c r="J982" i="41"/>
  <c r="J983" i="41"/>
  <c r="J984" i="41"/>
  <c r="J985" i="41"/>
  <c r="J986" i="41"/>
  <c r="J987" i="41"/>
  <c r="J988" i="41"/>
  <c r="J989" i="41"/>
  <c r="J990" i="41"/>
  <c r="J991" i="41"/>
  <c r="J992" i="41"/>
  <c r="J993" i="41"/>
  <c r="J994" i="41"/>
  <c r="J995" i="41"/>
  <c r="J996" i="41"/>
  <c r="J997" i="41"/>
  <c r="J998" i="41"/>
  <c r="J999" i="41"/>
  <c r="J1000" i="41"/>
  <c r="J1001" i="41"/>
  <c r="J1002" i="41"/>
  <c r="J1003" i="41"/>
  <c r="J1004" i="41"/>
  <c r="J1005" i="41"/>
  <c r="J1006" i="41"/>
  <c r="J1007" i="41"/>
  <c r="J1008" i="41"/>
  <c r="J1009" i="41"/>
  <c r="J1010" i="41"/>
  <c r="J1011" i="41"/>
  <c r="J1012" i="41"/>
  <c r="J1013" i="41"/>
  <c r="J1014" i="41"/>
  <c r="J1015" i="41"/>
  <c r="J1016" i="41"/>
  <c r="J1017" i="41"/>
  <c r="J1018" i="41"/>
  <c r="J1019" i="41"/>
  <c r="J1020" i="41"/>
  <c r="J1021" i="41"/>
  <c r="J1022" i="41"/>
  <c r="J1023" i="41"/>
  <c r="F12" i="37" l="1"/>
  <c r="H9" i="37"/>
  <c r="I9" i="37" s="1"/>
  <c r="G9" i="37"/>
  <c r="H8" i="37"/>
  <c r="I8" i="37" s="1"/>
  <c r="G8" i="37"/>
  <c r="E10" i="37"/>
  <c r="D10" i="37"/>
  <c r="D8" i="37"/>
  <c r="D7" i="37"/>
  <c r="E9" i="37" l="1"/>
  <c r="D9" i="37"/>
  <c r="E8" i="37"/>
  <c r="E7" i="37"/>
  <c r="H7" i="37"/>
  <c r="G7" i="37"/>
  <c r="I7" i="37" l="1"/>
  <c r="G12" i="37"/>
  <c r="H12" i="37"/>
  <c r="F9" i="37"/>
  <c r="F8" i="37"/>
  <c r="F7" i="37"/>
  <c r="F10" i="37"/>
  <c r="F10" i="7"/>
  <c r="E12" i="37"/>
  <c r="D12" i="37"/>
  <c r="F8" i="7"/>
  <c r="I4" i="39"/>
  <c r="I5" i="39"/>
  <c r="I6" i="39"/>
  <c r="I7" i="39"/>
  <c r="I8" i="39"/>
  <c r="I9" i="39"/>
  <c r="I10" i="39"/>
  <c r="I11" i="39"/>
  <c r="I12" i="39"/>
  <c r="I13" i="39"/>
  <c r="I14" i="39"/>
  <c r="I15" i="39"/>
  <c r="I16" i="39"/>
  <c r="I17" i="39"/>
  <c r="I18" i="39"/>
  <c r="I19" i="39"/>
  <c r="I20" i="39"/>
  <c r="I21" i="39"/>
  <c r="I22" i="39"/>
  <c r="I23" i="39"/>
  <c r="I24" i="39"/>
  <c r="I25" i="39"/>
  <c r="I26" i="39"/>
  <c r="I27" i="39"/>
  <c r="I28" i="39"/>
  <c r="I29" i="39"/>
  <c r="I30" i="39"/>
  <c r="I31" i="39"/>
  <c r="I32" i="39"/>
  <c r="I33" i="39"/>
  <c r="I34" i="39"/>
  <c r="I35" i="39"/>
  <c r="I36" i="39"/>
  <c r="I37" i="39"/>
  <c r="I38" i="39"/>
  <c r="I39" i="39"/>
  <c r="I40" i="39"/>
  <c r="I41" i="39"/>
  <c r="I42" i="39"/>
  <c r="I43" i="39"/>
  <c r="I44" i="39"/>
  <c r="I45" i="39"/>
  <c r="I46" i="39"/>
  <c r="I47" i="39"/>
  <c r="I48" i="39"/>
  <c r="I49" i="39"/>
  <c r="I50" i="39"/>
  <c r="I51" i="39"/>
  <c r="I52" i="39"/>
  <c r="I53" i="39"/>
  <c r="I54" i="39"/>
  <c r="I55" i="39"/>
  <c r="I56" i="39"/>
  <c r="I57" i="39"/>
  <c r="I58" i="39"/>
  <c r="I59" i="39"/>
  <c r="I60" i="39"/>
  <c r="I61" i="39"/>
  <c r="I62" i="39"/>
  <c r="I63" i="39"/>
  <c r="I64" i="39"/>
  <c r="I65" i="39"/>
  <c r="I66" i="39"/>
  <c r="I67" i="39"/>
  <c r="I68" i="39"/>
  <c r="I69" i="39"/>
  <c r="I70" i="39"/>
  <c r="I71" i="39"/>
  <c r="I72" i="39"/>
  <c r="I73" i="39"/>
  <c r="I74" i="39"/>
  <c r="I75" i="39"/>
  <c r="I76" i="39"/>
  <c r="I77" i="39"/>
  <c r="I78" i="39"/>
  <c r="I79" i="39"/>
  <c r="I80" i="39"/>
  <c r="I81" i="39"/>
  <c r="I82" i="39"/>
  <c r="I83" i="39"/>
  <c r="I84" i="39"/>
  <c r="I85" i="39"/>
  <c r="I86" i="39"/>
  <c r="I87" i="39"/>
  <c r="I88" i="39"/>
  <c r="I89" i="39"/>
  <c r="I90" i="39"/>
  <c r="I91" i="39"/>
  <c r="I92" i="39"/>
  <c r="I93" i="39"/>
  <c r="I94" i="39"/>
  <c r="I95" i="39"/>
  <c r="I96" i="39"/>
  <c r="I97" i="39"/>
  <c r="I98" i="39"/>
  <c r="I99" i="39"/>
  <c r="I100" i="39"/>
  <c r="I101" i="39"/>
  <c r="I102" i="39"/>
  <c r="I103" i="39"/>
  <c r="I104" i="39"/>
  <c r="I105" i="39"/>
  <c r="I106" i="39"/>
  <c r="I107" i="39"/>
  <c r="I108" i="39"/>
  <c r="I109" i="39"/>
  <c r="I110" i="39"/>
  <c r="I111" i="39"/>
  <c r="I112" i="39"/>
  <c r="I113" i="39"/>
  <c r="I114" i="39"/>
  <c r="I115" i="39"/>
  <c r="I116" i="39"/>
  <c r="I117" i="39"/>
  <c r="I118" i="39"/>
  <c r="I119" i="39"/>
  <c r="I120" i="39"/>
  <c r="I121" i="39"/>
  <c r="I122" i="39"/>
  <c r="I123" i="39"/>
  <c r="I124" i="39"/>
  <c r="I125" i="39"/>
  <c r="I126" i="39"/>
  <c r="I127" i="39"/>
  <c r="I128" i="39"/>
  <c r="I129" i="39"/>
  <c r="I130" i="39"/>
  <c r="I131" i="39"/>
  <c r="I132" i="39"/>
  <c r="I133" i="39"/>
  <c r="I134" i="39"/>
  <c r="I135" i="39"/>
  <c r="I136" i="39"/>
  <c r="I137" i="39"/>
  <c r="I138" i="39"/>
  <c r="I139" i="39"/>
  <c r="I140" i="39"/>
  <c r="I141" i="39"/>
  <c r="I142" i="39"/>
  <c r="I143" i="39"/>
  <c r="I144" i="39"/>
  <c r="I145" i="39"/>
  <c r="I146" i="39"/>
  <c r="I147" i="39"/>
  <c r="I148" i="39"/>
  <c r="I149" i="39"/>
  <c r="I150" i="39"/>
  <c r="I151" i="39"/>
  <c r="I152" i="39"/>
  <c r="I153" i="39"/>
  <c r="I154" i="39"/>
  <c r="I155" i="39"/>
  <c r="I156" i="39"/>
  <c r="I157" i="39"/>
  <c r="I158" i="39"/>
  <c r="I159" i="39"/>
  <c r="I160" i="39"/>
  <c r="I161" i="39"/>
  <c r="I162" i="39"/>
  <c r="I163" i="39"/>
  <c r="I164" i="39"/>
  <c r="I165" i="39"/>
  <c r="I166" i="39"/>
  <c r="I167" i="39"/>
  <c r="I168" i="39"/>
  <c r="I169" i="39"/>
  <c r="I170" i="39"/>
  <c r="I171" i="39"/>
  <c r="I172" i="39"/>
  <c r="I173" i="39"/>
  <c r="I174" i="39"/>
  <c r="I175" i="39"/>
  <c r="I176" i="39"/>
  <c r="I177" i="39"/>
  <c r="I178" i="39"/>
  <c r="I179" i="39"/>
  <c r="I180" i="39"/>
  <c r="I181" i="39"/>
  <c r="I182" i="39"/>
  <c r="I183" i="39"/>
  <c r="I184" i="39"/>
  <c r="I185" i="39"/>
  <c r="I186" i="39"/>
  <c r="I187" i="39"/>
  <c r="I188" i="39"/>
  <c r="I189" i="39"/>
  <c r="I190" i="39"/>
  <c r="I191" i="39"/>
  <c r="I192" i="39"/>
  <c r="I193" i="39"/>
  <c r="I194" i="39"/>
  <c r="I195" i="39"/>
  <c r="I196" i="39"/>
  <c r="I197" i="39"/>
  <c r="I198" i="39"/>
  <c r="I199" i="39"/>
  <c r="I200" i="39"/>
  <c r="I201" i="39"/>
  <c r="I202" i="39"/>
  <c r="I203" i="39"/>
  <c r="I204" i="39"/>
  <c r="I205" i="39"/>
  <c r="I206" i="39"/>
  <c r="I207" i="39"/>
  <c r="I208" i="39"/>
  <c r="I209" i="39"/>
  <c r="I210" i="39"/>
  <c r="I211" i="39"/>
  <c r="I212" i="39"/>
  <c r="I213" i="39"/>
  <c r="I214" i="39"/>
  <c r="I215" i="39"/>
  <c r="I216" i="39"/>
  <c r="I217" i="39"/>
  <c r="I218" i="39"/>
  <c r="I219" i="39"/>
  <c r="I220" i="39"/>
  <c r="I221" i="39"/>
  <c r="I222" i="39"/>
  <c r="I223" i="39"/>
  <c r="I224" i="39"/>
  <c r="I225" i="39"/>
  <c r="I226" i="39"/>
  <c r="I227" i="39"/>
  <c r="I228" i="39"/>
  <c r="I229" i="39"/>
  <c r="I230" i="39"/>
  <c r="I231" i="39"/>
  <c r="I232" i="39"/>
  <c r="I233" i="39"/>
  <c r="I234" i="39"/>
  <c r="I235" i="39"/>
  <c r="I236" i="39"/>
  <c r="I237" i="39"/>
  <c r="I238" i="39"/>
  <c r="I239" i="39"/>
  <c r="I240" i="39"/>
  <c r="I241" i="39"/>
  <c r="I242" i="39"/>
  <c r="I243" i="39"/>
  <c r="I244" i="39"/>
  <c r="I245" i="39"/>
  <c r="I246" i="39"/>
  <c r="I247" i="39"/>
  <c r="I248" i="39"/>
  <c r="I249" i="39"/>
  <c r="I250" i="39"/>
  <c r="I251" i="39"/>
  <c r="I252" i="39"/>
  <c r="I253" i="39"/>
  <c r="I254" i="39"/>
  <c r="I255" i="39"/>
  <c r="F12" i="7"/>
  <c r="F6" i="7"/>
  <c r="G11" i="7"/>
  <c r="G10" i="7"/>
  <c r="I10" i="7" s="1"/>
  <c r="G8" i="7"/>
  <c r="I8" i="7" s="1"/>
  <c r="G5" i="7"/>
  <c r="I6" i="7" s="1"/>
  <c r="G7" i="7"/>
  <c r="G6" i="7"/>
  <c r="G12" i="7"/>
  <c r="G9" i="7"/>
  <c r="I11" i="7"/>
  <c r="I12" i="7"/>
  <c r="I12" i="37" l="1"/>
  <c r="F5" i="7"/>
  <c r="H6" i="7" s="1"/>
  <c r="F11" i="7"/>
  <c r="H12" i="7" s="1"/>
  <c r="F9" i="7"/>
  <c r="H10" i="7" s="1"/>
  <c r="F7" i="7"/>
  <c r="H8" i="7" s="1"/>
</calcChain>
</file>

<file path=xl/sharedStrings.xml><?xml version="1.0" encoding="utf-8"?>
<sst xmlns="http://schemas.openxmlformats.org/spreadsheetml/2006/main" count="7679" uniqueCount="747">
  <si>
    <t>Product Category</t>
  </si>
  <si>
    <t>Assumptions:</t>
  </si>
  <si>
    <t>Notes</t>
  </si>
  <si>
    <t>Total</t>
  </si>
  <si>
    <t>-</t>
  </si>
  <si>
    <t>Potential ESTAR</t>
  </si>
  <si>
    <t>Average Installed Cost ($)</t>
  </si>
  <si>
    <t>Average Installed Costs and Payback Based on DOE Final Rule TSD</t>
  </si>
  <si>
    <t>Type</t>
  </si>
  <si>
    <t>DOE First Year Operating Cost ($)</t>
  </si>
  <si>
    <t>Average Lifetime of CAC</t>
  </si>
  <si>
    <t>Residential Energy Rate</t>
  </si>
  <si>
    <t>DOE Simple Payback (yr)</t>
  </si>
  <si>
    <t>Estimated Simple Payback (yr)</t>
  </si>
  <si>
    <t>Incremental Costs and Simple Payback (2023)</t>
  </si>
  <si>
    <t>Average Lifetime of HP</t>
  </si>
  <si>
    <t>Water Coolers</t>
  </si>
  <si>
    <t>ESTAR V3.0</t>
  </si>
  <si>
    <t>Hot and Cold &amp;
Hot, Cook, and Cold Units</t>
  </si>
  <si>
    <t>Conditioned Storage</t>
  </si>
  <si>
    <t>On Demand</t>
  </si>
  <si>
    <t>Conditioning Method</t>
  </si>
  <si>
    <t>On Mode with No Water Draw (Wh/day)</t>
  </si>
  <si>
    <t>OMP for Cold Water Draw</t>
  </si>
  <si>
    <t>OMP For Hot Water Draw</t>
  </si>
  <si>
    <t>Table 1: Efficiency Requirements</t>
  </si>
  <si>
    <t>CEC Minimum requirements (Standard)</t>
  </si>
  <si>
    <t>On Mode with No Water Draw (kWh/day)</t>
  </si>
  <si>
    <t>Reported</t>
  </si>
  <si>
    <t>ESTAR V2.0</t>
  </si>
  <si>
    <t>kWh/day</t>
  </si>
  <si>
    <t>Cold Only &amp;
Cook and Cold Units</t>
  </si>
  <si>
    <t>Cold Only</t>
  </si>
  <si>
    <t>Hot and Cold</t>
  </si>
  <si>
    <t>Cook and Cold</t>
  </si>
  <si>
    <t>Cook &amp; Cold</t>
  </si>
  <si>
    <t>Conditioning Type</t>
  </si>
  <si>
    <t>CEC Standard</t>
  </si>
  <si>
    <t>Level Description</t>
  </si>
  <si>
    <t>Hot &amp; Cold</t>
  </si>
  <si>
    <t>Estimated Annual Standby Energy Cost ($)</t>
  </si>
  <si>
    <t>NO difference in installed Cost</t>
  </si>
  <si>
    <t>Avalon</t>
  </si>
  <si>
    <t>A10-TL</t>
  </si>
  <si>
    <t>Bottled - Top Load</t>
  </si>
  <si>
    <t>No</t>
  </si>
  <si>
    <t>Storage</t>
  </si>
  <si>
    <t>A1CTWTRCLRWHT</t>
  </si>
  <si>
    <t>Brio;LAGO</t>
  </si>
  <si>
    <t>CLPOU520UVF4</t>
  </si>
  <si>
    <t>Tap Water Source</t>
  </si>
  <si>
    <t>LAGO</t>
  </si>
  <si>
    <t>CLBL200</t>
  </si>
  <si>
    <t>Bottled - Bottom Load</t>
  </si>
  <si>
    <t>A1TLWATERCOOLER</t>
  </si>
  <si>
    <t>A9</t>
  </si>
  <si>
    <t>A9CTELECTRICSS</t>
  </si>
  <si>
    <t>Drinkpod</t>
  </si>
  <si>
    <t>DP1000</t>
  </si>
  <si>
    <t>Electrotemp</t>
  </si>
  <si>
    <t>Top Loading</t>
  </si>
  <si>
    <t>75CHK-*</t>
  </si>
  <si>
    <t>75CHK-SC-*</t>
  </si>
  <si>
    <t>75IECHK-*</t>
  </si>
  <si>
    <t>75IECHK-SC-*</t>
  </si>
  <si>
    <t>7LCH-*</t>
  </si>
  <si>
    <t>7LCH-SC-*</t>
  </si>
  <si>
    <t>7LICH-*</t>
  </si>
  <si>
    <t>7LICH-SC-*</t>
  </si>
  <si>
    <t>Bottom Loading</t>
  </si>
  <si>
    <t>8HCH-*</t>
  </si>
  <si>
    <t>8HCHK-*</t>
  </si>
  <si>
    <t>8HCHK-SC-*</t>
  </si>
  <si>
    <t>8HCHK-SCD-*</t>
  </si>
  <si>
    <t>8HCH-SC-*</t>
  </si>
  <si>
    <t>8HCH-SCD-*</t>
  </si>
  <si>
    <t>8HDCH-KK-SC-*</t>
  </si>
  <si>
    <t>8HDCH-KK-SC-*-POU</t>
  </si>
  <si>
    <t>8HDIECHK-SC-*-POU</t>
  </si>
  <si>
    <t>Kenmore</t>
  </si>
  <si>
    <t>KM1000</t>
  </si>
  <si>
    <t>Master Chef</t>
  </si>
  <si>
    <t>043-2336-8</t>
  </si>
  <si>
    <t>043-2337-6</t>
  </si>
  <si>
    <t>AQUVERSE</t>
  </si>
  <si>
    <t>3H</t>
  </si>
  <si>
    <t>8HIECHK-SC-*-POU</t>
  </si>
  <si>
    <t>5PH</t>
  </si>
  <si>
    <t>Clover</t>
  </si>
  <si>
    <t>B11A</t>
  </si>
  <si>
    <t>8LCH-*</t>
  </si>
  <si>
    <t>8LCHK-*</t>
  </si>
  <si>
    <t>8LCH-KK-*</t>
  </si>
  <si>
    <t>8LCH-KK-SC-*</t>
  </si>
  <si>
    <t>8LCH-KK-SCD-*</t>
  </si>
  <si>
    <t>8LCHKK-SCDSSFWL</t>
  </si>
  <si>
    <t>8LCHK-SC-*</t>
  </si>
  <si>
    <t>8LCHK-SCD-*</t>
  </si>
  <si>
    <t>8LCH-SC-*</t>
  </si>
  <si>
    <t>8LCH-SCD-*</t>
  </si>
  <si>
    <t>8LDCH-KK-SC-*</t>
  </si>
  <si>
    <t>8LDIECHK-SC-*-POU</t>
  </si>
  <si>
    <t>B7A</t>
  </si>
  <si>
    <t>D17A0</t>
  </si>
  <si>
    <t>8LIECHK*-POU</t>
  </si>
  <si>
    <t>D25A2</t>
  </si>
  <si>
    <t>Yes</t>
  </si>
  <si>
    <t>Crystal Mountain</t>
  </si>
  <si>
    <t>NOS-A2SHS1AC</t>
  </si>
  <si>
    <t>STFM2*H*1C</t>
  </si>
  <si>
    <t>Frigidaire</t>
  </si>
  <si>
    <t>EFWC505</t>
  </si>
  <si>
    <t>CLCTPOU620UVF2</t>
  </si>
  <si>
    <t>CLCTTL520</t>
  </si>
  <si>
    <t>CLTL100</t>
  </si>
  <si>
    <t>CLTL220</t>
  </si>
  <si>
    <t>Whirlpool</t>
  </si>
  <si>
    <t>75IECHK-BP-WL</t>
  </si>
  <si>
    <t>Brio</t>
  </si>
  <si>
    <t>500 Series</t>
  </si>
  <si>
    <t>CBP-520</t>
  </si>
  <si>
    <t>75IECHK-W-ST-WL</t>
  </si>
  <si>
    <t>7LICH-SSF-WL</t>
  </si>
  <si>
    <t>Point Of Use (Tap Water Source)</t>
  </si>
  <si>
    <t>8HDIECHK-SC-SSD-POU-WL</t>
  </si>
  <si>
    <t>8LCH-KK-SCSSFWL</t>
  </si>
  <si>
    <t>8LCHK-SSD-4L-WL</t>
  </si>
  <si>
    <t>8LCHK-SSD-WL</t>
  </si>
  <si>
    <t>8LDCHKK-SSFWL</t>
  </si>
  <si>
    <t>8LIECHK-SC-BP-4L-WL</t>
  </si>
  <si>
    <t>8LIECHK-SC-CPSBP-1N5WL</t>
  </si>
  <si>
    <t>8LIECHK-SC-CPSSSD-1N5WL</t>
  </si>
  <si>
    <t>8LIECHK-SC-SSF-4L-WL</t>
  </si>
  <si>
    <t>EBAC</t>
  </si>
  <si>
    <t>BY24**-US</t>
  </si>
  <si>
    <t>CLASSIC</t>
  </si>
  <si>
    <t>8LIECHK-SC-SSF</t>
  </si>
  <si>
    <t>8HIECH-*</t>
  </si>
  <si>
    <t>8HIECHK-*</t>
  </si>
  <si>
    <t>8LIECH-SCSSF5LW</t>
  </si>
  <si>
    <t>8LIECH-SCSSF-5W</t>
  </si>
  <si>
    <t>8HIECHK-SC-*</t>
  </si>
  <si>
    <t>8HIECHK-SCD-*</t>
  </si>
  <si>
    <t>8LIECH-SC-SSS-5L-W-09</t>
  </si>
  <si>
    <t>8HIECH-SC-*</t>
  </si>
  <si>
    <t>GTW</t>
  </si>
  <si>
    <t>SSH210ESNS</t>
  </si>
  <si>
    <t>GTW;Waterways</t>
  </si>
  <si>
    <t>1237BHC</t>
  </si>
  <si>
    <t>Glacier Bay</t>
  </si>
  <si>
    <t>Water Cooler</t>
  </si>
  <si>
    <t>VWD1066BLS-1HDC (sku # 1000 756 142)</t>
  </si>
  <si>
    <t>VWD1066BLS-1-HDU (sku # 1000 050 439)</t>
  </si>
  <si>
    <t>VWD2266W-2HDC (sku # 1000 746 950)</t>
  </si>
  <si>
    <t>VWD2266W-2-HDU (sku # 1000 050 440)</t>
  </si>
  <si>
    <t>8HIECH-SCD-*</t>
  </si>
  <si>
    <t>VWD5446BLS-2-HDU (sku # 1001 017 471)</t>
  </si>
  <si>
    <t>VWD1089BLKSS (sku # 043-2371-2)</t>
  </si>
  <si>
    <t>Vitapur</t>
  </si>
  <si>
    <t>VWD1006BLP</t>
  </si>
  <si>
    <t>VWD1066BLS</t>
  </si>
  <si>
    <t>VWD1076BLST</t>
  </si>
  <si>
    <t>8LIECH-*</t>
  </si>
  <si>
    <t>VWD2236W</t>
  </si>
  <si>
    <t>VWD2265W</t>
  </si>
  <si>
    <t>VWD266BLP</t>
  </si>
  <si>
    <t>VWD365W</t>
  </si>
  <si>
    <t>Angel Water System Technology Sdn Bhd</t>
  </si>
  <si>
    <t>E190H</t>
  </si>
  <si>
    <t>Conversion Type</t>
  </si>
  <si>
    <t>E190K</t>
  </si>
  <si>
    <t>E280H</t>
  </si>
  <si>
    <t>E280K</t>
  </si>
  <si>
    <t>E320H</t>
  </si>
  <si>
    <t>E320K</t>
  </si>
  <si>
    <t>E430H</t>
  </si>
  <si>
    <t>E430K</t>
  </si>
  <si>
    <t>F316H</t>
  </si>
  <si>
    <t>F316K</t>
  </si>
  <si>
    <t>F323H</t>
  </si>
  <si>
    <t>F323K</t>
  </si>
  <si>
    <t>F528H</t>
  </si>
  <si>
    <t>F528K</t>
  </si>
  <si>
    <t>F728H</t>
  </si>
  <si>
    <t>F728K</t>
  </si>
  <si>
    <t>Avanti</t>
  </si>
  <si>
    <t>WDBMC800Q3S</t>
  </si>
  <si>
    <t>WDC760I3S</t>
  </si>
  <si>
    <t>WDHC770I0W</t>
  </si>
  <si>
    <t>8LIECHK-*</t>
  </si>
  <si>
    <t>A15</t>
  </si>
  <si>
    <t>8LIECHK-SC-*</t>
  </si>
  <si>
    <t>8LIECHK-SCD-*</t>
  </si>
  <si>
    <t>A4BLWTRCLR</t>
  </si>
  <si>
    <t>8LIECH-SC-*</t>
  </si>
  <si>
    <t>8LIECHSC*</t>
  </si>
  <si>
    <t>8LIECH-SCD-*</t>
  </si>
  <si>
    <t>SW5K</t>
  </si>
  <si>
    <t>8LIECH-SCD*</t>
  </si>
  <si>
    <t>KM5K</t>
  </si>
  <si>
    <t>8LIECHSCD*</t>
  </si>
  <si>
    <t>GLACIAL</t>
  </si>
  <si>
    <t>8LDICH-SC-WFC-SSS</t>
  </si>
  <si>
    <t>043-2338-4</t>
  </si>
  <si>
    <t>1PH</t>
  </si>
  <si>
    <t>8LIECH-SCSSFP5</t>
  </si>
  <si>
    <t>3PH</t>
  </si>
  <si>
    <t>5H</t>
  </si>
  <si>
    <t>75IECHK-SC-SSF-D-ST-WL</t>
  </si>
  <si>
    <t>A6500</t>
  </si>
  <si>
    <t>75IECHK-SSF-D-ST-WL</t>
  </si>
  <si>
    <t>B17A0</t>
  </si>
  <si>
    <t>75IECHK-SSF-WL</t>
  </si>
  <si>
    <t>BL25A1</t>
  </si>
  <si>
    <t>D11A</t>
  </si>
  <si>
    <t>8LIECHK-SP-WL</t>
  </si>
  <si>
    <t>8LIECHK-SSF-WL</t>
  </si>
  <si>
    <t>8LIECH-SCD-FSWL</t>
  </si>
  <si>
    <t>SD19A0</t>
  </si>
  <si>
    <t>ANS-A2*H*1AC</t>
  </si>
  <si>
    <t>ANS-A2*T*1AC</t>
  </si>
  <si>
    <t>GLE*2*H*1A%C</t>
  </si>
  <si>
    <t>GLE*2*T*1A%C</t>
  </si>
  <si>
    <t>GLS*2*H*1A%C</t>
  </si>
  <si>
    <t>GLS*2*T*1A%C</t>
  </si>
  <si>
    <t>K2FM2*H*1CC</t>
  </si>
  <si>
    <t>8LIECH-SCDSSFWL</t>
  </si>
  <si>
    <t>8LIECH-SCSSFP5W</t>
  </si>
  <si>
    <t>STFP2KHK1RO</t>
  </si>
  <si>
    <t>Water Dispenser</t>
  </si>
  <si>
    <t>EFWC498</t>
  </si>
  <si>
    <t>8LIECH-SCSSP-5W</t>
  </si>
  <si>
    <t>SSH210ESBR</t>
  </si>
  <si>
    <t>CLBL220</t>
  </si>
  <si>
    <t>VWD366BLP-HDC (sku # 1000 756 141)</t>
  </si>
  <si>
    <t>VWD1077BLP</t>
  </si>
  <si>
    <t>3000 Series</t>
  </si>
  <si>
    <t>CLW-3000U</t>
  </si>
  <si>
    <t>CLCTPOU520UVF2</t>
  </si>
  <si>
    <t>VWD365W-K</t>
  </si>
  <si>
    <t>VWD366BLP</t>
  </si>
  <si>
    <t>VWD366BLS</t>
  </si>
  <si>
    <t>VWD366BLS-K</t>
  </si>
  <si>
    <t>VWD5446W</t>
  </si>
  <si>
    <t>VWD9506BLS</t>
  </si>
  <si>
    <t>Vitapur &amp; Glacier Bay</t>
  </si>
  <si>
    <t>VWD5446BLS-1-2</t>
  </si>
  <si>
    <t>Honeywell</t>
  </si>
  <si>
    <t>HWB1083S</t>
  </si>
  <si>
    <t>Mitrana</t>
  </si>
  <si>
    <t>HWBL1033S(YL1639S)</t>
  </si>
  <si>
    <t>hOme</t>
  </si>
  <si>
    <t>HME030236N</t>
  </si>
  <si>
    <t>HME030337N</t>
  </si>
  <si>
    <t>NESTLE</t>
  </si>
  <si>
    <t>SOBSS210ESCO2</t>
  </si>
  <si>
    <t>Water_Cooler</t>
  </si>
  <si>
    <t>SORTB210ESNS</t>
  </si>
  <si>
    <t>SORTP210ESNS</t>
  </si>
  <si>
    <t>SORTW210ESNS</t>
  </si>
  <si>
    <t>SOSB210ESBR</t>
  </si>
  <si>
    <t>SOSB210ESNS</t>
  </si>
  <si>
    <t>SOSW210ESBR</t>
  </si>
  <si>
    <t>SOSW210ESNS</t>
  </si>
  <si>
    <t>Newair</t>
  </si>
  <si>
    <t>WAT30B</t>
  </si>
  <si>
    <t>WAT40W</t>
  </si>
  <si>
    <t>Magic Chef</t>
  </si>
  <si>
    <t>water dispenser</t>
  </si>
  <si>
    <t>MCWD30TS</t>
  </si>
  <si>
    <t>MCWD40BB</t>
  </si>
  <si>
    <t>Oasis</t>
  </si>
  <si>
    <t>BAE1SHSK-DU100</t>
  </si>
  <si>
    <t>BAEB1SHSK</t>
  </si>
  <si>
    <t>BAEB1SHSK-DU100</t>
  </si>
  <si>
    <t>BAEBUV1SHSK</t>
  </si>
  <si>
    <t>BAEM1SHSK</t>
  </si>
  <si>
    <t>BAEMUV1SHSK</t>
  </si>
  <si>
    <t>BAEMUV1SHSK-DU100</t>
  </si>
  <si>
    <t>BGM1SHS-H100</t>
  </si>
  <si>
    <t>BPD1SHS</t>
  </si>
  <si>
    <t>BPD1SK</t>
  </si>
  <si>
    <t>BPO1SHS</t>
  </si>
  <si>
    <t>BTSA1SHS</t>
  </si>
  <si>
    <t>BTSA1SK</t>
  </si>
  <si>
    <t>HC97LS</t>
  </si>
  <si>
    <t>HC97LS*</t>
  </si>
  <si>
    <t>HC97LS-DU100</t>
  </si>
  <si>
    <t>MIR*3* Series</t>
  </si>
  <si>
    <t>P1PVHSK</t>
  </si>
  <si>
    <t>POC2LRHK</t>
  </si>
  <si>
    <t>POU1ACTHSK-DU100</t>
  </si>
  <si>
    <t>POU2LRHK</t>
  </si>
  <si>
    <t>POUD1SHS</t>
  </si>
  <si>
    <t>POUD1SK</t>
  </si>
  <si>
    <t>PWSA1SHS</t>
  </si>
  <si>
    <t>Kissla</t>
  </si>
  <si>
    <t>Primo</t>
  </si>
  <si>
    <t>PHSI</t>
  </si>
  <si>
    <t>GEN3i-R</t>
  </si>
  <si>
    <t>IP1U</t>
  </si>
  <si>
    <t>IPC1U</t>
  </si>
  <si>
    <t>Strauss water</t>
  </si>
  <si>
    <t>Bubble Bar</t>
  </si>
  <si>
    <t>T-6 Family</t>
  </si>
  <si>
    <t>T-7 Primo</t>
  </si>
  <si>
    <t>Aramark</t>
  </si>
  <si>
    <t>12-CHCMU3-ARA</t>
  </si>
  <si>
    <t>12-RC-1</t>
  </si>
  <si>
    <t>12-RC-2</t>
  </si>
  <si>
    <t>12-RCP-1</t>
  </si>
  <si>
    <t>Culligan</t>
  </si>
  <si>
    <t>Culligan Executive Firewall</t>
  </si>
  <si>
    <t>Culligan Executive</t>
  </si>
  <si>
    <t>F-3FW-FS-HCA-TT-SB-CUS</t>
  </si>
  <si>
    <t>Innowave</t>
  </si>
  <si>
    <t>20-CHC</t>
  </si>
  <si>
    <t>20-CHCM</t>
  </si>
  <si>
    <t>Quench</t>
  </si>
  <si>
    <t>XFTS1</t>
  </si>
  <si>
    <t>XMH</t>
  </si>
  <si>
    <t>Waterlogic</t>
  </si>
  <si>
    <t>12-CHCFW3</t>
  </si>
  <si>
    <t>12-CHCMFW3</t>
  </si>
  <si>
    <t>12-CHCMU3</t>
  </si>
  <si>
    <t>12-CHCU3</t>
  </si>
  <si>
    <t>19-GU-XXX</t>
  </si>
  <si>
    <t>Counter Top (Retail)</t>
  </si>
  <si>
    <t>Cube (Commercial)</t>
  </si>
  <si>
    <t>Culligan Premium</t>
  </si>
  <si>
    <t>F-FWCU1-M-HCA-TT-SB-WLT</t>
  </si>
  <si>
    <t>IIHCRC</t>
  </si>
  <si>
    <t>IIMHCRC</t>
  </si>
  <si>
    <t>WL-380</t>
  </si>
  <si>
    <t>WL400</t>
  </si>
  <si>
    <t>F-4FW-FS-HCA-HC2P-SB-INP</t>
  </si>
  <si>
    <t>WIDA,AquaBeve</t>
  </si>
  <si>
    <t>IB110</t>
  </si>
  <si>
    <t>IB115</t>
  </si>
  <si>
    <t>IB210</t>
  </si>
  <si>
    <t>IB215</t>
  </si>
  <si>
    <t>Brand Name</t>
  </si>
  <si>
    <t>Model Name</t>
  </si>
  <si>
    <t>Model Number</t>
  </si>
  <si>
    <t>Water Source</t>
  </si>
  <si>
    <t>Water Storage</t>
  </si>
  <si>
    <t>Refrigerated Compartment</t>
  </si>
  <si>
    <t>Energy Use (On Mode With No Water Draw) (kWh/day)</t>
  </si>
  <si>
    <t>Waterways</t>
  </si>
  <si>
    <t>SO20TESP</t>
  </si>
  <si>
    <t>LeMuna</t>
  </si>
  <si>
    <t>PFWD-01</t>
  </si>
  <si>
    <t>SH</t>
  </si>
  <si>
    <t>WS-16CH</t>
  </si>
  <si>
    <t>TSW</t>
  </si>
  <si>
    <t>Drinking Water Cooler</t>
  </si>
  <si>
    <t>Cooling Medium</t>
  </si>
  <si>
    <t>Style</t>
  </si>
  <si>
    <t>BSA1SK</t>
  </si>
  <si>
    <t>Bottle type</t>
  </si>
  <si>
    <t>Air-cooled</t>
  </si>
  <si>
    <t>Free-standing</t>
  </si>
  <si>
    <t>Viva</t>
  </si>
  <si>
    <t>8HIECH-SSF</t>
  </si>
  <si>
    <t>Midea</t>
  </si>
  <si>
    <t>YL1533S</t>
  </si>
  <si>
    <t>A2TLWATERCOOLER</t>
  </si>
  <si>
    <t>YL1565S</t>
  </si>
  <si>
    <t>YL1566S-X</t>
  </si>
  <si>
    <t>A3BLOZONEWTRCLR</t>
  </si>
  <si>
    <t>Hamilton Beach</t>
  </si>
  <si>
    <t>BL-1-*</t>
  </si>
  <si>
    <t>YL1532S</t>
  </si>
  <si>
    <t>YL1536S</t>
  </si>
  <si>
    <t>YL1438S</t>
  </si>
  <si>
    <t>YL1630S</t>
  </si>
  <si>
    <t>WAT40B</t>
  </si>
  <si>
    <t>YL1535S</t>
  </si>
  <si>
    <t>YL1335S-W</t>
  </si>
  <si>
    <t>MYL712S-W</t>
  </si>
  <si>
    <t>WAT20W</t>
  </si>
  <si>
    <t>Elkay</t>
  </si>
  <si>
    <t>DSBWCT1</t>
  </si>
  <si>
    <t>DSBWCB1</t>
  </si>
  <si>
    <t>WCD-200W</t>
  </si>
  <si>
    <t>TL-1-4</t>
  </si>
  <si>
    <t>TL-2-4</t>
  </si>
  <si>
    <t>TL-5-4</t>
  </si>
  <si>
    <t>TL-6-4</t>
  </si>
  <si>
    <t>YL1637S-W</t>
  </si>
  <si>
    <t>DSPOUWCF1</t>
  </si>
  <si>
    <t>Point-of-use type</t>
  </si>
  <si>
    <t>Global Industrial</t>
  </si>
  <si>
    <t>YL1660T</t>
  </si>
  <si>
    <t>A1CTWTRCLRBLK</t>
  </si>
  <si>
    <t>JL1565S-C</t>
  </si>
  <si>
    <t>YL1660S</t>
  </si>
  <si>
    <t>A1BOTTLELESS</t>
  </si>
  <si>
    <t>YL1675S-W</t>
  </si>
  <si>
    <t>YL1662S-W</t>
  </si>
  <si>
    <t>Geek kool</t>
  </si>
  <si>
    <t>WD-M1T</t>
  </si>
  <si>
    <t>YL1337S-W</t>
  </si>
  <si>
    <t>1337SHC</t>
  </si>
  <si>
    <t>YL1237S</t>
  </si>
  <si>
    <t>75IECHK-DTSSFWL</t>
  </si>
  <si>
    <t>8LIECH-SCSSP-WL</t>
  </si>
  <si>
    <t>Realtree</t>
  </si>
  <si>
    <t>7LIECH-RT1</t>
  </si>
  <si>
    <t>8LIECH-RT1</t>
  </si>
  <si>
    <t>Glacial</t>
  </si>
  <si>
    <t>8LIECK-T-BP</t>
  </si>
  <si>
    <t>8LIECHK-SCDTSSF</t>
  </si>
  <si>
    <t>A091CK-W</t>
  </si>
  <si>
    <t>8LIECH-SSD-4LWL</t>
  </si>
  <si>
    <t>8LIECH-SSD-WL</t>
  </si>
  <si>
    <t>7LICH-W-WL</t>
  </si>
  <si>
    <t>CLTL120</t>
  </si>
  <si>
    <t>CLTL200</t>
  </si>
  <si>
    <t>CLTL420</t>
  </si>
  <si>
    <t>CLBL420</t>
  </si>
  <si>
    <t>master chef</t>
  </si>
  <si>
    <t>043-1838-6</t>
  </si>
  <si>
    <t>A5BOTTLELESS</t>
  </si>
  <si>
    <t>A6BLWTRCLRWHT</t>
  </si>
  <si>
    <t>A7BOTTLELESS</t>
  </si>
  <si>
    <t>A8CTBOTTLELESSWHT</t>
  </si>
  <si>
    <t>DP1000B</t>
  </si>
  <si>
    <t>CLPOU420</t>
  </si>
  <si>
    <t>HWB2083S(YL1672T)</t>
  </si>
  <si>
    <t>AQ-1</t>
  </si>
  <si>
    <t>A7BOTTLELESSBLK</t>
  </si>
  <si>
    <t>A8CTBOTTLELESSBLK</t>
  </si>
  <si>
    <t>8LCH-KK-SSM</t>
  </si>
  <si>
    <t>7LIECK-W-WL</t>
  </si>
  <si>
    <t>BL-5-2</t>
  </si>
  <si>
    <t>No Match</t>
  </si>
  <si>
    <t>A6BLWTRCLRBLK</t>
  </si>
  <si>
    <t>A9ELECTRICWHT</t>
  </si>
  <si>
    <t>A9ELECTRICBLK</t>
  </si>
  <si>
    <t>601240-B</t>
  </si>
  <si>
    <t>601225-B</t>
  </si>
  <si>
    <t>A12-CTPOU</t>
  </si>
  <si>
    <t>KM100BL</t>
  </si>
  <si>
    <t>KM1000B</t>
  </si>
  <si>
    <t>CLPOU2F200SC</t>
  </si>
  <si>
    <t>CLPOU2F220SC</t>
  </si>
  <si>
    <t>CLPOU4UF200SC</t>
  </si>
  <si>
    <t>CLPOU4UF220SC</t>
  </si>
  <si>
    <t>Norpole</t>
  </si>
  <si>
    <t>NPWDE01W</t>
  </si>
  <si>
    <t>A13</t>
  </si>
  <si>
    <t>A14</t>
  </si>
  <si>
    <t>601229-B</t>
  </si>
  <si>
    <t>CLTL520</t>
  </si>
  <si>
    <t>CLBL520SC</t>
  </si>
  <si>
    <t>601256 SO-C</t>
  </si>
  <si>
    <t>601231-C</t>
  </si>
  <si>
    <t>MCWD40BW</t>
  </si>
  <si>
    <t>Home</t>
  </si>
  <si>
    <t>CLPOU520UV</t>
  </si>
  <si>
    <t>CLPOU520UVF2</t>
  </si>
  <si>
    <t>601305-C</t>
  </si>
  <si>
    <t>601306-C</t>
  </si>
  <si>
    <t>VWD5446BLS-2-HDU</t>
  </si>
  <si>
    <t>Flush-to-Wall</t>
  </si>
  <si>
    <t>601205-C</t>
  </si>
  <si>
    <t>CLBL720SC</t>
  </si>
  <si>
    <t>CLPOU720UV3</t>
  </si>
  <si>
    <t>601321-C</t>
  </si>
  <si>
    <t>601278-C</t>
  </si>
  <si>
    <t>601258-C</t>
  </si>
  <si>
    <t>Grohe</t>
  </si>
  <si>
    <t>Grohe Blue Professional Connected</t>
  </si>
  <si>
    <t>601327-C</t>
  </si>
  <si>
    <t>601328-C</t>
  </si>
  <si>
    <t>601267-C</t>
  </si>
  <si>
    <t>601268-C</t>
  </si>
  <si>
    <t>860026-C</t>
  </si>
  <si>
    <t>860025-C</t>
  </si>
  <si>
    <t>860027-C</t>
  </si>
  <si>
    <t>860011-C</t>
  </si>
  <si>
    <t>CLTL100V2</t>
  </si>
  <si>
    <t>CLTL120V2</t>
  </si>
  <si>
    <t>HME030336N</t>
  </si>
  <si>
    <t>CLPOU720UVF3</t>
  </si>
  <si>
    <t>CLPOU720UVRO4</t>
  </si>
  <si>
    <t>CLPOU420UVF2</t>
  </si>
  <si>
    <t>CLPOURO420SCV2</t>
  </si>
  <si>
    <t>CLPOU420UVRO4</t>
  </si>
  <si>
    <t>CLTL420V2</t>
  </si>
  <si>
    <t>601323-C</t>
  </si>
  <si>
    <t>CLCTPOU720UVF2</t>
  </si>
  <si>
    <t>860013-C</t>
  </si>
  <si>
    <t>860014-C</t>
  </si>
  <si>
    <t>860015-C</t>
  </si>
  <si>
    <t>860016-C</t>
  </si>
  <si>
    <t>860017-C</t>
  </si>
  <si>
    <t>CLBL420V2</t>
  </si>
  <si>
    <t>A13CT</t>
  </si>
  <si>
    <t>601275-C</t>
  </si>
  <si>
    <t>MTN Vision</t>
  </si>
  <si>
    <t>IW215LXES</t>
  </si>
  <si>
    <t>MTN Products, Inc.</t>
  </si>
  <si>
    <t>RS210ESS</t>
  </si>
  <si>
    <t>Beaumark</t>
  </si>
  <si>
    <t>8LIECH-SSF-COSUS</t>
  </si>
  <si>
    <t>MTN Reflection</t>
  </si>
  <si>
    <t>VW210ESS</t>
  </si>
  <si>
    <t>WD360</t>
  </si>
  <si>
    <t>8LIECHK-SSF</t>
  </si>
  <si>
    <t>VB210LXES</t>
  </si>
  <si>
    <t>RB210EZESS</t>
  </si>
  <si>
    <t>RP210EZES</t>
  </si>
  <si>
    <t>Black &amp; Decker</t>
  </si>
  <si>
    <t>8LCH*</t>
  </si>
  <si>
    <t>IB210EZESS</t>
  </si>
  <si>
    <t>IGO Direct</t>
  </si>
  <si>
    <t>F828H(OPP-POU)</t>
  </si>
  <si>
    <t>8LIECK*</t>
  </si>
  <si>
    <t>VB210EZES</t>
  </si>
  <si>
    <t>IB215LXESS</t>
  </si>
  <si>
    <t>8HIECHK-SSF</t>
  </si>
  <si>
    <t>RP210ES</t>
  </si>
  <si>
    <t>Classic</t>
  </si>
  <si>
    <t>8HIECK</t>
  </si>
  <si>
    <t>IW215ESS</t>
  </si>
  <si>
    <t>8HDIECHK*</t>
  </si>
  <si>
    <t>VW215ESS</t>
  </si>
  <si>
    <t>IB210LXESS</t>
  </si>
  <si>
    <t>BL-2-4</t>
  </si>
  <si>
    <t>8LIECH</t>
  </si>
  <si>
    <t>8HDCH*</t>
  </si>
  <si>
    <t>RS 115 ES</t>
  </si>
  <si>
    <t>VB210LXEZESS</t>
  </si>
  <si>
    <t>RS 110 EZ ES</t>
  </si>
  <si>
    <t>MTN Inspiration</t>
  </si>
  <si>
    <t>DW210ES</t>
  </si>
  <si>
    <t>VB 110 LX ES</t>
  </si>
  <si>
    <t>IB210LXEZESS</t>
  </si>
  <si>
    <t>DW210EZESS</t>
  </si>
  <si>
    <t>IB210ES</t>
  </si>
  <si>
    <t>8HIECH*</t>
  </si>
  <si>
    <t>VW 110 LX ES</t>
  </si>
  <si>
    <t>RS215ESS</t>
  </si>
  <si>
    <t>VB215ES</t>
  </si>
  <si>
    <t>Electrotemp Technologies China, Inc.</t>
  </si>
  <si>
    <t>VB215LXESS</t>
  </si>
  <si>
    <t>BL-3-4</t>
  </si>
  <si>
    <t>VW210EZESS</t>
  </si>
  <si>
    <t>RB210ES</t>
  </si>
  <si>
    <t>VB215ESS</t>
  </si>
  <si>
    <t>IB210EZES</t>
  </si>
  <si>
    <t>VB 115 LX ES</t>
  </si>
  <si>
    <t>8HIECHK*</t>
  </si>
  <si>
    <t>IB215ES</t>
  </si>
  <si>
    <t>IW210LXEZESS</t>
  </si>
  <si>
    <t>VW215LXESS</t>
  </si>
  <si>
    <t>8HCK*</t>
  </si>
  <si>
    <t>BL-4-4</t>
  </si>
  <si>
    <t>DW210EZES</t>
  </si>
  <si>
    <t>8LDCH*</t>
  </si>
  <si>
    <t>IB210LXES</t>
  </si>
  <si>
    <t>VB210ES</t>
  </si>
  <si>
    <t>VW215LXES</t>
  </si>
  <si>
    <t>8LIECK</t>
  </si>
  <si>
    <t>VW210LXEZESS</t>
  </si>
  <si>
    <t>IW215LXESS</t>
  </si>
  <si>
    <t>VB215LXES</t>
  </si>
  <si>
    <t>8HCH*</t>
  </si>
  <si>
    <t>8HDIECH*</t>
  </si>
  <si>
    <t>IW210LXES</t>
  </si>
  <si>
    <t>IB 110 LX EZ ES</t>
  </si>
  <si>
    <t>VW210EZES</t>
  </si>
  <si>
    <t>8HDCHK*</t>
  </si>
  <si>
    <t>IW210EZES</t>
  </si>
  <si>
    <t>RW210ES</t>
  </si>
  <si>
    <t>RB210ESS</t>
  </si>
  <si>
    <t>DW215ESS</t>
  </si>
  <si>
    <t>BL-6-4</t>
  </si>
  <si>
    <t>RW210ESS</t>
  </si>
  <si>
    <t>8LIECH*</t>
  </si>
  <si>
    <t>YL1130S</t>
  </si>
  <si>
    <t>RS210EZES</t>
  </si>
  <si>
    <t>IB215LXES</t>
  </si>
  <si>
    <t>RB215ES</t>
  </si>
  <si>
    <t>VW 110 EZ ES</t>
  </si>
  <si>
    <t>DW 110 ES</t>
  </si>
  <si>
    <t>RP210EZESS</t>
  </si>
  <si>
    <t>8LDCHK*</t>
  </si>
  <si>
    <t>8LIECH-BP/SP/WP/W</t>
  </si>
  <si>
    <t>VB210LXEZES</t>
  </si>
  <si>
    <t>8LIECH-SC-SSD</t>
  </si>
  <si>
    <t>IW210EZESS</t>
  </si>
  <si>
    <t>8LIECHK*</t>
  </si>
  <si>
    <t>8HCHK*</t>
  </si>
  <si>
    <t>IB210ESS</t>
  </si>
  <si>
    <t>RP210ESS</t>
  </si>
  <si>
    <t>RB 110 ES</t>
  </si>
  <si>
    <t>8LIECH-SSF</t>
  </si>
  <si>
    <t>IB215ESS</t>
  </si>
  <si>
    <t>IB 110 EZ ES</t>
  </si>
  <si>
    <t>IW215ES</t>
  </si>
  <si>
    <t>Better Stainless Steel</t>
  </si>
  <si>
    <t>F730H</t>
  </si>
  <si>
    <t>VB210ESS</t>
  </si>
  <si>
    <t>IB 110 ES</t>
  </si>
  <si>
    <t>IW 110 EZ ES</t>
  </si>
  <si>
    <t>RW210EZES</t>
  </si>
  <si>
    <t>RW215ES</t>
  </si>
  <si>
    <t>8LDIECHK*</t>
  </si>
  <si>
    <t>YL1439S</t>
  </si>
  <si>
    <t>VB210EZESS</t>
  </si>
  <si>
    <t>Pressure-type, faucet</t>
  </si>
  <si>
    <t>RW 115 ES</t>
  </si>
  <si>
    <t>8LCHK*</t>
  </si>
  <si>
    <t>BL-5-4</t>
  </si>
  <si>
    <t>MYL1031S</t>
  </si>
  <si>
    <t>RW215ESS</t>
  </si>
  <si>
    <t>8LCK*</t>
  </si>
  <si>
    <t>RP215ES</t>
  </si>
  <si>
    <t>RW 110 ES</t>
  </si>
  <si>
    <t>VW210LXES</t>
  </si>
  <si>
    <t>8LIECHK-BP/SP/WP/W</t>
  </si>
  <si>
    <t>RS 110 ES</t>
  </si>
  <si>
    <t>8HIECK*</t>
  </si>
  <si>
    <t>VB210LXESS</t>
  </si>
  <si>
    <t>A1213352VY</t>
  </si>
  <si>
    <t>DW 115 ES</t>
  </si>
  <si>
    <t>YL1131S</t>
  </si>
  <si>
    <t>8LDIECH*</t>
  </si>
  <si>
    <t>POVC2LRHK</t>
  </si>
  <si>
    <t>RS210EZESS</t>
  </si>
  <si>
    <t>VW210ES</t>
  </si>
  <si>
    <t>BPA1SK</t>
  </si>
  <si>
    <t>WD363P</t>
  </si>
  <si>
    <t>POUSA1SHA</t>
  </si>
  <si>
    <t>IW210LXESS</t>
  </si>
  <si>
    <t>RP215ESS</t>
  </si>
  <si>
    <t>601090C2</t>
  </si>
  <si>
    <t>IW 115 ES</t>
  </si>
  <si>
    <t>Garrison</t>
  </si>
  <si>
    <t>BL-1-4</t>
  </si>
  <si>
    <t>POUSE1SHS</t>
  </si>
  <si>
    <t>RP 110 ES</t>
  </si>
  <si>
    <t>RB215ESS</t>
  </si>
  <si>
    <t>VW 110 ES</t>
  </si>
  <si>
    <t>BL-8-4</t>
  </si>
  <si>
    <t>POU1CCTHS</t>
  </si>
  <si>
    <t>RS210ES</t>
  </si>
  <si>
    <t>F828H(OPP-BW)</t>
  </si>
  <si>
    <t>DW215ES</t>
  </si>
  <si>
    <t>601090C</t>
  </si>
  <si>
    <t>MYLd1031S</t>
  </si>
  <si>
    <t>IW210LXEZES</t>
  </si>
  <si>
    <t>IW210ESS</t>
  </si>
  <si>
    <t>IW 110 ES</t>
  </si>
  <si>
    <t>VW 110 LX EZ ES</t>
  </si>
  <si>
    <t>RB210EZES</t>
  </si>
  <si>
    <t>IB210LXEZES</t>
  </si>
  <si>
    <t>IW210ES</t>
  </si>
  <si>
    <t>YL1248S</t>
  </si>
  <si>
    <t>DW 110 EZ ES</t>
  </si>
  <si>
    <t>RW210EZESS</t>
  </si>
  <si>
    <t>YL1534S</t>
  </si>
  <si>
    <t>IB 115 LX ES</t>
  </si>
  <si>
    <t>VB 110 ES</t>
  </si>
  <si>
    <t>VW210LXEZES</t>
  </si>
  <si>
    <t>BL-7-4</t>
  </si>
  <si>
    <t>VW 115 ES</t>
  </si>
  <si>
    <t>VW215ES</t>
  </si>
  <si>
    <t>BPO1SK</t>
  </si>
  <si>
    <t>RS215ES</t>
  </si>
  <si>
    <t>DW210ESS</t>
  </si>
  <si>
    <t>IW 110 LX ES</t>
  </si>
  <si>
    <t>RW 110 EZ ES</t>
  </si>
  <si>
    <t>RP 115 ES</t>
  </si>
  <si>
    <t>YL1133S</t>
  </si>
  <si>
    <t>VW210LXESS</t>
  </si>
  <si>
    <t>Genuine Joe</t>
  </si>
  <si>
    <t>VB 110 EZ ES</t>
  </si>
  <si>
    <t>IB 110 LX ES</t>
  </si>
  <si>
    <t>BL-HCSB-7</t>
  </si>
  <si>
    <t>601090 SO</t>
  </si>
  <si>
    <t>7LIECH-SSF-WL</t>
  </si>
  <si>
    <t>601090SO</t>
  </si>
  <si>
    <t>Exclusive</t>
  </si>
  <si>
    <t>F828H</t>
  </si>
  <si>
    <t>VB 115 ES</t>
  </si>
  <si>
    <t>VB 110 LX EZ ES</t>
  </si>
  <si>
    <t>RB 110 EZ ES</t>
  </si>
  <si>
    <t>VW 115 LX ES</t>
  </si>
  <si>
    <t>MYL1033S-W</t>
  </si>
  <si>
    <t>YL1135S</t>
  </si>
  <si>
    <t>YLd1132S</t>
  </si>
  <si>
    <t>IB 115 ES</t>
  </si>
  <si>
    <t>RB 115 ES</t>
  </si>
  <si>
    <t>WD361</t>
  </si>
  <si>
    <t>RP 110 EZ ES</t>
  </si>
  <si>
    <t>MYL1032S-B</t>
  </si>
  <si>
    <t>IW 110 LX EZ ES</t>
  </si>
  <si>
    <t>WD362BP</t>
  </si>
  <si>
    <t>IW 115 LX ES</t>
  </si>
  <si>
    <t>601090 C</t>
  </si>
  <si>
    <t>P1PVSK</t>
  </si>
  <si>
    <r>
      <rPr>
        <u/>
        <sz val="14"/>
        <color theme="1"/>
        <rFont val="Calibri"/>
        <family val="2"/>
        <scheme val="minor"/>
      </rPr>
      <t>1. Introduction:</t>
    </r>
    <r>
      <rPr>
        <sz val="14"/>
        <color theme="1"/>
        <rFont val="Calibri"/>
        <family val="2"/>
        <scheme val="minor"/>
      </rPr>
      <t xml:space="preserve">  Includes Introduction, table of contents and contacts.</t>
    </r>
  </si>
  <si>
    <r>
      <rPr>
        <u/>
        <sz val="14"/>
        <color theme="1"/>
        <rFont val="Calibri"/>
        <family val="2"/>
        <scheme val="minor"/>
      </rPr>
      <t>2. Key Product Criteria:</t>
    </r>
    <r>
      <rPr>
        <sz val="14"/>
        <color theme="1"/>
        <rFont val="Calibri"/>
        <family val="2"/>
        <scheme val="minor"/>
      </rPr>
      <t xml:space="preserve">  Displays key data for new specifications and major revisions.</t>
    </r>
  </si>
  <si>
    <t>Chart 1: V7.0 Efficiency Criteria and ENERGY STAR Models</t>
  </si>
  <si>
    <t>ENERGY STAR® Water Coolers
 Data and Analysis</t>
  </si>
  <si>
    <t>Base Model Count of the Rated Values at each Level</t>
  </si>
  <si>
    <t>Scatterplot Criteria Lines</t>
  </si>
  <si>
    <t>Chart 1: Efficiency Criteria and ENERGY STAR Models</t>
  </si>
  <si>
    <t>Type Category</t>
  </si>
  <si>
    <t>Energy Use</t>
  </si>
  <si>
    <t>ENERGY STAR V2.0</t>
  </si>
  <si>
    <t>ENERGY STAR V3.0 Proposal</t>
  </si>
  <si>
    <t>Type 1: Cold Only</t>
  </si>
  <si>
    <t>Type 2: Cook &amp; Cold</t>
  </si>
  <si>
    <t>Type 3: Hot and Cold - Conditioned Storage</t>
  </si>
  <si>
    <t>Type 4: Hot and Cold - On Demand</t>
  </si>
  <si>
    <t>Key</t>
  </si>
  <si>
    <t>On Demand Heating</t>
  </si>
  <si>
    <t>ENERGY STAR V3.0</t>
  </si>
  <si>
    <t>Temperatures Delivered</t>
  </si>
  <si>
    <t>Add Date</t>
  </si>
  <si>
    <t>Cook (ambient) &amp; Cold</t>
  </si>
  <si>
    <t>Other</t>
  </si>
  <si>
    <t>Cold only</t>
  </si>
  <si>
    <t>7LIECH-SC-SSS-WL</t>
  </si>
  <si>
    <t>7LIECH-SC-SSF-WL</t>
  </si>
  <si>
    <t>% of CEC Passing</t>
  </si>
  <si>
    <t>% of ES V2.0 Passing</t>
  </si>
  <si>
    <t>CEC Passing Models</t>
  </si>
  <si>
    <t>The CEC Database is available here.</t>
  </si>
  <si>
    <t xml:space="preserve">Enclosed are the ENERGY STAR watercooler data and analysis supporting the Version 3.0 ENERGY STAR specification. The following tabs are included in this workbook:
</t>
  </si>
  <si>
    <t xml:space="preserve">If you have any questions concerning this data, please contact Tanja Crk, EPA, at crk.tanja@epa.gov and Julia Hegarty, ICF, at Julia.Hegarty@icf.com. 
For more information on ENERGY STAR Water Coolers specification development, please visit www.energystar.gov/RevisedSpecs and follow the link for “Water Coolers". </t>
  </si>
  <si>
    <r>
      <rPr>
        <u/>
        <sz val="14"/>
        <color theme="1"/>
        <rFont val="Calibri"/>
        <family val="2"/>
        <scheme val="minor"/>
      </rPr>
      <t>3. Product Availability:</t>
    </r>
    <r>
      <rPr>
        <sz val="14"/>
        <color theme="1"/>
        <rFont val="Calibri"/>
        <family val="2"/>
        <scheme val="minor"/>
      </rPr>
      <t xml:space="preserve"> Provides model counts of available product at the V3.0 criteria levels for each product class.</t>
    </r>
  </si>
  <si>
    <r>
      <rPr>
        <u/>
        <sz val="14"/>
        <color theme="1"/>
        <rFont val="Calibri"/>
        <family val="2"/>
        <scheme val="minor"/>
      </rPr>
      <t>4. ENERGY STAR QPL:</t>
    </r>
    <r>
      <rPr>
        <sz val="14"/>
        <color theme="1"/>
        <rFont val="Calibri"/>
        <family val="2"/>
        <scheme val="minor"/>
      </rPr>
      <t xml:space="preserve"> Includes all ENERGY STAR certified water coolers, as of April, 2020</t>
    </r>
  </si>
  <si>
    <r>
      <rPr>
        <u/>
        <sz val="14"/>
        <color theme="1"/>
        <rFont val="Calibri"/>
        <family val="2"/>
        <scheme val="minor"/>
      </rPr>
      <t>5. CEC Dataset:</t>
    </r>
    <r>
      <rPr>
        <sz val="14"/>
        <color theme="1"/>
        <rFont val="Calibri"/>
        <family val="2"/>
        <scheme val="minor"/>
      </rPr>
      <t xml:space="preserve">  Includes all models listed on the CEC product database as of April, 2020</t>
    </r>
  </si>
  <si>
    <t>Table 2: Product Availability and Percentage of Total</t>
  </si>
  <si>
    <t>Table 3: ENERGY STAR Qualified Products List</t>
  </si>
  <si>
    <t>Table 4: CEC Dataset</t>
  </si>
  <si>
    <t>Table 2: Product Availability and Percentage of Total Using Reported Values</t>
  </si>
  <si>
    <r>
      <rPr>
        <b/>
        <u/>
        <sz val="11"/>
        <color theme="1"/>
        <rFont val="Calibri"/>
        <family val="2"/>
        <scheme val="minor"/>
      </rPr>
      <t>Note</t>
    </r>
    <r>
      <rPr>
        <sz val="11"/>
        <color theme="1"/>
        <rFont val="Calibri"/>
        <family val="2"/>
        <scheme val="minor"/>
      </rPr>
      <t>: 
The below was pulled from the CEC database on May 15, 2020. The CEC database does not identify units by conditioning type, and CEC reports the kWh/day value to one decimal point, where the ENERGY STAR levels are proposed with two decimal points. The number of units out of the below list meeting the current and proposed levels for ENERGY STAR may be distorted due to this rounding difference.</t>
    </r>
  </si>
  <si>
    <t>Hot and Cold &amp;
Hot, Cook, and Cold</t>
  </si>
  <si>
    <t>CEC Models</t>
  </si>
  <si>
    <t>CEC Minimum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</si>
</sst>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00"/>
  </numFmts>
  <fonts count="42">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sz val="11"/>
      <color rgb="FFFF0000"/>
      <name val="Calibri"/>
      <family val="2"/>
      <scheme val="minor"/>
    </font>
    <font>
      <b/>
      <sz val="11"/>
      <name val="Calibri"/>
      <family val="2"/>
      <scheme val="minor"/>
    </font>
    <font>
      <sz val="10"/>
      <color rgb="FF000000"/>
      <name val="Arial"/>
      <family val="2"/>
    </font>
    <font>
      <b/>
      <sz val="12"/>
      <color theme="4"/>
      <name val="Calibri"/>
      <family val="2"/>
      <scheme val="minor"/>
    </font>
    <font>
      <b/>
      <sz val="9"/>
      <color theme="1"/>
      <name val="Calibri"/>
      <family val="2"/>
      <scheme val="minor"/>
    </font>
    <font>
      <b/>
      <sz val="10"/>
      <name val="Arial"/>
      <family val="2"/>
    </font>
    <font>
      <sz val="10"/>
      <name val="Arial"/>
      <family val="2"/>
    </font>
    <font>
      <b/>
      <u/>
      <sz val="11"/>
      <color theme="1"/>
      <name val="Calibri"/>
      <family val="2"/>
      <scheme val="minor"/>
    </font>
    <font>
      <sz val="8"/>
      <name val="Calibri"/>
      <family val="2"/>
      <scheme val="minor"/>
    </font>
    <font>
      <sz val="12"/>
      <color indexed="8"/>
      <name val="Calibri"/>
      <family val="2"/>
      <charset val="136"/>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0"/>
      <color theme="1"/>
      <name val="Calibri"/>
      <family val="2"/>
      <scheme val="minor"/>
    </font>
    <font>
      <sz val="24"/>
      <color theme="0"/>
      <name val="Calibri"/>
      <family val="2"/>
      <scheme val="minor"/>
    </font>
    <font>
      <sz val="24"/>
      <color theme="1"/>
      <name val="Calibri"/>
      <family val="2"/>
      <scheme val="minor"/>
    </font>
    <font>
      <u/>
      <sz val="14"/>
      <color theme="1"/>
      <name val="Calibri"/>
      <family val="2"/>
      <scheme val="minor"/>
    </font>
    <font>
      <u/>
      <sz val="14"/>
      <color theme="10"/>
      <name val="Calibri"/>
      <family val="2"/>
      <scheme val="minor"/>
    </font>
    <font>
      <b/>
      <sz val="10"/>
      <color theme="1"/>
      <name val="Arial"/>
      <family val="2"/>
    </font>
    <font>
      <i/>
      <sz val="11"/>
      <name val="Calibri"/>
      <family val="2"/>
      <scheme val="minor"/>
    </font>
    <font>
      <i/>
      <sz val="10"/>
      <color rgb="FF000000"/>
      <name val="Arial"/>
      <family val="2"/>
    </font>
    <font>
      <b/>
      <sz val="10"/>
      <color rgb="FF000000"/>
      <name val="Arial"/>
      <family val="2"/>
    </font>
    <font>
      <sz val="6"/>
      <color rgb="FF000000"/>
      <name val="Arial"/>
      <family val="2"/>
    </font>
    <font>
      <sz val="6"/>
      <name val="Arial"/>
      <family val="2"/>
    </font>
    <font>
      <b/>
      <u/>
      <sz val="10"/>
      <name val="Arial"/>
      <family val="2"/>
    </font>
  </fonts>
  <fills count="4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indexed="4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rgb="FFFFFFFF"/>
      </patternFill>
    </fill>
    <fill>
      <patternFill patternType="solid">
        <fgColor rgb="FFFFFFFF"/>
        <bgColor rgb="FFFFFFFF"/>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ck">
        <color theme="0"/>
      </left>
      <right style="thick">
        <color theme="0"/>
      </right>
      <top/>
      <bottom style="thin">
        <color theme="0" tint="-0.24994659260841701"/>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n">
        <color indexed="64"/>
      </bottom>
      <diagonal/>
    </border>
    <border>
      <left/>
      <right style="thick">
        <color rgb="FF00B0F0"/>
      </right>
      <top/>
      <bottom/>
      <diagonal/>
    </border>
    <border>
      <left/>
      <right/>
      <top/>
      <bottom style="thick">
        <color rgb="FF00B0F0"/>
      </bottom>
      <diagonal/>
    </border>
    <border>
      <left/>
      <right style="thick">
        <color rgb="FF00B0F0"/>
      </right>
      <top/>
      <bottom style="thick">
        <color rgb="FF00B0F0"/>
      </bottom>
      <diagonal/>
    </border>
    <border>
      <left style="medium">
        <color indexed="64"/>
      </left>
      <right/>
      <top style="thin">
        <color indexed="64"/>
      </top>
      <bottom style="thin">
        <color auto="1"/>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59">
    <xf numFmtId="0" fontId="0" fillId="0" borderId="0"/>
    <xf numFmtId="9"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10" fillId="0" borderId="0" applyNumberFormat="0" applyProtection="0">
      <alignment horizontal="left"/>
    </xf>
    <xf numFmtId="0" fontId="11" fillId="0" borderId="30" applyNumberFormat="0" applyProtection="0">
      <alignment horizontal="left" wrapText="1"/>
    </xf>
    <xf numFmtId="0" fontId="1" fillId="0" borderId="0"/>
    <xf numFmtId="44" fontId="1" fillId="0" borderId="0" applyFont="0" applyFill="0" applyBorder="0" applyAlignment="0" applyProtection="0"/>
    <xf numFmtId="43" fontId="1" fillId="0" borderId="0" applyFont="0" applyFill="0" applyBorder="0" applyAlignment="0" applyProtection="0"/>
    <xf numFmtId="0" fontId="13" fillId="0" borderId="0"/>
    <xf numFmtId="9" fontId="1" fillId="0" borderId="0" applyFont="0" applyFill="0" applyBorder="0" applyAlignment="0" applyProtection="0"/>
    <xf numFmtId="0" fontId="16" fillId="8" borderId="0" applyNumberFormat="0" applyBorder="0" applyAlignment="0" applyProtection="0"/>
    <xf numFmtId="0" fontId="13" fillId="0" borderId="0"/>
    <xf numFmtId="0" fontId="17" fillId="0" borderId="0" applyNumberFormat="0" applyFill="0" applyBorder="0" applyAlignment="0" applyProtection="0"/>
    <xf numFmtId="0" fontId="18" fillId="0" borderId="55" applyNumberFormat="0" applyFill="0" applyAlignment="0" applyProtection="0"/>
    <xf numFmtId="0" fontId="19" fillId="0" borderId="56" applyNumberFormat="0" applyFill="0" applyAlignment="0" applyProtection="0"/>
    <xf numFmtId="0" fontId="20" fillId="0" borderId="57" applyNumberFormat="0" applyFill="0" applyAlignment="0" applyProtection="0"/>
    <xf numFmtId="0" fontId="20" fillId="0" borderId="0" applyNumberFormat="0" applyFill="0" applyBorder="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4" fillId="12" borderId="58" applyNumberFormat="0" applyAlignment="0" applyProtection="0"/>
    <xf numFmtId="0" fontId="25" fillId="13" borderId="59" applyNumberFormat="0" applyAlignment="0" applyProtection="0"/>
    <xf numFmtId="0" fontId="26" fillId="13" borderId="58" applyNumberFormat="0" applyAlignment="0" applyProtection="0"/>
    <xf numFmtId="0" fontId="27" fillId="0" borderId="60" applyNumberFormat="0" applyFill="0" applyAlignment="0" applyProtection="0"/>
    <xf numFmtId="0" fontId="28" fillId="14" borderId="61" applyNumberFormat="0" applyAlignment="0" applyProtection="0"/>
    <xf numFmtId="0" fontId="7" fillId="0" borderId="0" applyNumberFormat="0" applyFill="0" applyBorder="0" applyAlignment="0" applyProtection="0"/>
    <xf numFmtId="0" fontId="1" fillId="15" borderId="62" applyNumberFormat="0" applyFont="0" applyAlignment="0" applyProtection="0"/>
    <xf numFmtId="0" fontId="29" fillId="0" borderId="0" applyNumberFormat="0" applyFill="0" applyBorder="0" applyAlignment="0" applyProtection="0"/>
    <xf numFmtId="0" fontId="2" fillId="0" borderId="63"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9" fillId="0" borderId="0"/>
    <xf numFmtId="44" fontId="9" fillId="0" borderId="0" applyFont="0" applyFill="0" applyBorder="0" applyAlignment="0" applyProtection="0"/>
    <xf numFmtId="0" fontId="1" fillId="0" borderId="0"/>
    <xf numFmtId="44" fontId="1" fillId="0" borderId="0" applyFont="0" applyFill="0" applyBorder="0" applyAlignment="0" applyProtection="0"/>
  </cellStyleXfs>
  <cellXfs count="222">
    <xf numFmtId="0" fontId="0" fillId="0" borderId="0" xfId="0"/>
    <xf numFmtId="0" fontId="2" fillId="0" borderId="0" xfId="0" applyFont="1"/>
    <xf numFmtId="0" fontId="0" fillId="0" borderId="0" xfId="0" applyAlignment="1">
      <alignment horizontal="left"/>
    </xf>
    <xf numFmtId="0" fontId="0" fillId="0" borderId="0" xfId="0" applyAlignment="1">
      <alignment horizontal="center" vertical="center" wrapText="1"/>
    </xf>
    <xf numFmtId="0" fontId="0" fillId="0" borderId="0" xfId="0" applyAlignment="1">
      <alignment horizontal="center" vertical="center"/>
    </xf>
    <xf numFmtId="44" fontId="0" fillId="0" borderId="0" xfId="2" applyFont="1" applyAlignment="1">
      <alignment horizontal="center" vertical="center"/>
    </xf>
    <xf numFmtId="0" fontId="0" fillId="0" borderId="8" xfId="0" applyBorder="1" applyAlignment="1">
      <alignment horizontal="center" vertical="center"/>
    </xf>
    <xf numFmtId="44" fontId="0" fillId="0" borderId="8" xfId="2" applyFont="1" applyBorder="1" applyAlignment="1">
      <alignment vertical="center"/>
    </xf>
    <xf numFmtId="0" fontId="0" fillId="0" borderId="22" xfId="0" applyBorder="1" applyAlignment="1">
      <alignment horizontal="left" vertical="center"/>
    </xf>
    <xf numFmtId="44" fontId="0" fillId="0" borderId="22" xfId="2" applyFont="1" applyBorder="1" applyAlignment="1">
      <alignment vertical="center"/>
    </xf>
    <xf numFmtId="0" fontId="0" fillId="0" borderId="22" xfId="0" applyBorder="1" applyAlignment="1">
      <alignment horizontal="center" vertical="center"/>
    </xf>
    <xf numFmtId="44" fontId="0" fillId="0" borderId="22" xfId="2" applyFont="1" applyBorder="1" applyAlignment="1">
      <alignment horizontal="center" vertical="center"/>
    </xf>
    <xf numFmtId="44" fontId="0" fillId="0" borderId="8" xfId="2" applyFont="1" applyBorder="1" applyAlignment="1">
      <alignment horizontal="center" vertical="center"/>
    </xf>
    <xf numFmtId="164" fontId="0" fillId="0" borderId="22" xfId="0" applyNumberFormat="1" applyBorder="1" applyAlignment="1">
      <alignment horizontal="right" vertical="center"/>
    </xf>
    <xf numFmtId="44" fontId="0" fillId="0" borderId="0" xfId="2" applyFont="1" applyAlignment="1">
      <alignment horizontal="left" vertical="center"/>
    </xf>
    <xf numFmtId="1" fontId="0" fillId="0" borderId="0" xfId="2" applyNumberFormat="1" applyFont="1" applyAlignment="1">
      <alignment horizontal="right" vertical="center"/>
    </xf>
    <xf numFmtId="165"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0" fontId="0" fillId="0" borderId="0" xfId="0" quotePrefix="1"/>
    <xf numFmtId="164" fontId="2" fillId="0" borderId="1" xfId="0" applyNumberFormat="1" applyFont="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4" xfId="0"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164" fontId="0" fillId="0" borderId="23" xfId="0" applyNumberFormat="1" applyBorder="1" applyAlignment="1">
      <alignment horizontal="center" vertical="center"/>
    </xf>
    <xf numFmtId="164" fontId="0" fillId="0" borderId="20" xfId="0" applyNumberFormat="1" applyBorder="1" applyAlignment="1">
      <alignment horizontal="center" vertical="center"/>
    </xf>
    <xf numFmtId="0" fontId="0" fillId="0" borderId="0" xfId="0" applyAlignment="1">
      <alignment horizontal="left" vertical="center" wrapText="1"/>
    </xf>
    <xf numFmtId="0" fontId="0" fillId="0" borderId="8" xfId="0" applyBorder="1" applyAlignment="1">
      <alignment horizontal="left" vertical="center"/>
    </xf>
    <xf numFmtId="0" fontId="5" fillId="0" borderId="0" xfId="0" applyFont="1" applyFill="1"/>
    <xf numFmtId="0" fontId="4" fillId="0" borderId="0" xfId="0" applyFont="1" applyFill="1"/>
    <xf numFmtId="0" fontId="0" fillId="0" borderId="0" xfId="0" applyFill="1"/>
    <xf numFmtId="0" fontId="0" fillId="0" borderId="1" xfId="0"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2" fillId="3" borderId="42" xfId="0" applyFont="1" applyFill="1" applyBorder="1" applyAlignment="1">
      <alignment horizontal="center" vertical="center"/>
    </xf>
    <xf numFmtId="164" fontId="0" fillId="4" borderId="8" xfId="0" applyNumberFormat="1" applyFill="1" applyBorder="1" applyAlignment="1">
      <alignment horizontal="right" vertical="center"/>
    </xf>
    <xf numFmtId="1" fontId="0" fillId="0" borderId="0" xfId="0" applyNumberFormat="1" applyBorder="1" applyAlignment="1">
      <alignment horizontal="left" vertical="center"/>
    </xf>
    <xf numFmtId="164" fontId="0" fillId="0" borderId="22" xfId="0" applyNumberFormat="1" applyFill="1" applyBorder="1" applyAlignment="1">
      <alignment horizontal="right" vertical="center"/>
    </xf>
    <xf numFmtId="44" fontId="0" fillId="0" borderId="0" xfId="0" applyNumberFormat="1"/>
    <xf numFmtId="164" fontId="0" fillId="6" borderId="8" xfId="0" applyNumberFormat="1" applyFill="1" applyBorder="1" applyAlignment="1">
      <alignment horizontal="right" vertical="center"/>
    </xf>
    <xf numFmtId="164" fontId="0" fillId="0" borderId="1" xfId="0" applyNumberFormat="1" applyBorder="1" applyAlignment="1">
      <alignment horizontal="center" vertical="center" wrapText="1"/>
    </xf>
    <xf numFmtId="0" fontId="2" fillId="2" borderId="1" xfId="0" applyFont="1" applyFill="1" applyBorder="1" applyAlignment="1">
      <alignment horizontal="center" vertical="center" wrapText="1"/>
    </xf>
    <xf numFmtId="0" fontId="0" fillId="7" borderId="0" xfId="0" applyFill="1"/>
    <xf numFmtId="0" fontId="0" fillId="0" borderId="23" xfId="0" applyBorder="1" applyAlignment="1">
      <alignment horizontal="center" vertical="center" wrapText="1"/>
    </xf>
    <xf numFmtId="0" fontId="2" fillId="3" borderId="35"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2" fontId="0" fillId="0" borderId="45" xfId="0" applyNumberFormat="1" applyBorder="1" applyAlignment="1">
      <alignment horizontal="center" vertical="center"/>
    </xf>
    <xf numFmtId="2" fontId="0" fillId="0" borderId="46" xfId="0" applyNumberFormat="1" applyBorder="1" applyAlignment="1">
      <alignment horizontal="center" vertical="center"/>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0" fillId="0" borderId="21" xfId="0" applyBorder="1"/>
    <xf numFmtId="0" fontId="2" fillId="3" borderId="25" xfId="0" applyFont="1" applyFill="1" applyBorder="1" applyAlignment="1">
      <alignment horizontal="center" vertical="center" wrapText="1"/>
    </xf>
    <xf numFmtId="0" fontId="2" fillId="3" borderId="25" xfId="0" applyFont="1" applyFill="1" applyBorder="1" applyAlignment="1">
      <alignment horizontal="center" vertical="center"/>
    </xf>
    <xf numFmtId="0" fontId="0" fillId="0" borderId="19" xfId="0" applyBorder="1"/>
    <xf numFmtId="44" fontId="0" fillId="0" borderId="47" xfId="2" applyFont="1" applyBorder="1" applyAlignment="1">
      <alignment horizontal="center" vertical="center"/>
    </xf>
    <xf numFmtId="164" fontId="0" fillId="6" borderId="47" xfId="0" applyNumberFormat="1" applyFill="1" applyBorder="1" applyAlignment="1">
      <alignment horizontal="right" vertical="center"/>
    </xf>
    <xf numFmtId="0" fontId="0" fillId="0" borderId="48" xfId="0" applyBorder="1"/>
    <xf numFmtId="164" fontId="0" fillId="4" borderId="22" xfId="0" applyNumberFormat="1" applyFont="1" applyFill="1" applyBorder="1" applyAlignment="1">
      <alignment horizontal="right" vertical="center"/>
    </xf>
    <xf numFmtId="164" fontId="0" fillId="7" borderId="22" xfId="0" applyNumberFormat="1" applyFill="1" applyBorder="1" applyAlignment="1">
      <alignment horizontal="right" vertical="center"/>
    </xf>
    <xf numFmtId="164" fontId="0" fillId="7" borderId="8" xfId="0" applyNumberFormat="1" applyFill="1" applyBorder="1" applyAlignment="1">
      <alignment horizontal="right" vertical="center"/>
    </xf>
    <xf numFmtId="164" fontId="0" fillId="7" borderId="47" xfId="0" applyNumberFormat="1" applyFill="1" applyBorder="1" applyAlignment="1">
      <alignment horizontal="right" vertical="center"/>
    </xf>
    <xf numFmtId="44" fontId="0" fillId="5" borderId="22" xfId="2" applyFont="1" applyFill="1" applyBorder="1" applyAlignment="1">
      <alignment vertical="center"/>
    </xf>
    <xf numFmtId="44" fontId="0" fillId="5" borderId="8" xfId="2" applyFont="1" applyFill="1" applyBorder="1" applyAlignment="1">
      <alignment vertical="center"/>
    </xf>
    <xf numFmtId="44" fontId="0" fillId="5" borderId="22" xfId="2" applyFont="1" applyFill="1" applyBorder="1" applyAlignment="1">
      <alignment horizontal="center" vertical="center"/>
    </xf>
    <xf numFmtId="44" fontId="0" fillId="5" borderId="8" xfId="2" applyFont="1" applyFill="1" applyBorder="1" applyAlignment="1">
      <alignment horizontal="center" vertical="center"/>
    </xf>
    <xf numFmtId="0" fontId="0" fillId="0" borderId="1" xfId="0" applyBorder="1"/>
    <xf numFmtId="0" fontId="0" fillId="0" borderId="5" xfId="0" applyBorder="1"/>
    <xf numFmtId="0" fontId="0" fillId="0" borderId="29" xfId="0" applyBorder="1"/>
    <xf numFmtId="0" fontId="0" fillId="0" borderId="3" xfId="0" applyBorder="1"/>
    <xf numFmtId="0" fontId="0" fillId="0" borderId="64" xfId="0" applyBorder="1"/>
    <xf numFmtId="0" fontId="0" fillId="0" borderId="2" xfId="0" applyBorder="1"/>
    <xf numFmtId="0" fontId="0" fillId="0" borderId="65" xfId="0" applyBorder="1"/>
    <xf numFmtId="0" fontId="0" fillId="0" borderId="4" xfId="0" applyBorder="1"/>
    <xf numFmtId="0" fontId="0" fillId="0" borderId="31" xfId="0" applyBorder="1"/>
    <xf numFmtId="0" fontId="8" fillId="3" borderId="41" xfId="0" applyFont="1" applyFill="1" applyBorder="1" applyAlignment="1">
      <alignment vertical="center" wrapText="1"/>
    </xf>
    <xf numFmtId="0" fontId="8" fillId="3" borderId="47" xfId="0" applyFont="1" applyFill="1" applyBorder="1" applyAlignment="1">
      <alignment vertical="center" wrapText="1"/>
    </xf>
    <xf numFmtId="0" fontId="8" fillId="3" borderId="54" xfId="0" applyFont="1" applyFill="1" applyBorder="1" applyAlignment="1">
      <alignment vertical="center" wrapText="1"/>
    </xf>
    <xf numFmtId="0" fontId="30" fillId="0" borderId="1" xfId="0" applyFont="1" applyBorder="1" applyAlignment="1">
      <alignment wrapText="1"/>
    </xf>
    <xf numFmtId="0" fontId="30" fillId="0" borderId="2" xfId="0" applyFont="1" applyBorder="1" applyAlignment="1">
      <alignment wrapText="1"/>
    </xf>
    <xf numFmtId="0" fontId="30" fillId="0" borderId="3" xfId="0" applyFont="1" applyBorder="1" applyAlignment="1">
      <alignment wrapText="1"/>
    </xf>
    <xf numFmtId="0" fontId="0" fillId="0" borderId="0" xfId="0"/>
    <xf numFmtId="0" fontId="1" fillId="7" borderId="0" xfId="54" applyFill="1"/>
    <xf numFmtId="0" fontId="9" fillId="7" borderId="69" xfId="55" applyFill="1" applyBorder="1"/>
    <xf numFmtId="0" fontId="9" fillId="7" borderId="0" xfId="55" applyFill="1"/>
    <xf numFmtId="0" fontId="5" fillId="7" borderId="12" xfId="54" applyFont="1" applyFill="1" applyBorder="1" applyAlignment="1">
      <alignment vertical="top" wrapText="1"/>
    </xf>
    <xf numFmtId="0" fontId="5" fillId="7" borderId="0" xfId="54" applyFont="1" applyFill="1" applyAlignment="1">
      <alignment vertical="top" wrapText="1"/>
    </xf>
    <xf numFmtId="0" fontId="5" fillId="7" borderId="13" xfId="54" applyFont="1" applyFill="1" applyBorder="1" applyAlignment="1">
      <alignment vertical="top" wrapText="1"/>
    </xf>
    <xf numFmtId="0" fontId="5" fillId="7" borderId="12" xfId="54" applyFont="1" applyFill="1" applyBorder="1"/>
    <xf numFmtId="0" fontId="1" fillId="7" borderId="13" xfId="54" applyFill="1" applyBorder="1"/>
    <xf numFmtId="0" fontId="6" fillId="7" borderId="0" xfId="3" applyFill="1"/>
    <xf numFmtId="0" fontId="1" fillId="7" borderId="12" xfId="54" applyFill="1" applyBorder="1"/>
    <xf numFmtId="0" fontId="34" fillId="7" borderId="0" xfId="3" applyFont="1" applyFill="1" applyAlignment="1">
      <alignment horizontal="left"/>
    </xf>
    <xf numFmtId="0" fontId="1" fillId="7" borderId="70" xfId="54" applyFill="1" applyBorder="1"/>
    <xf numFmtId="0" fontId="9" fillId="7" borderId="71" xfId="55" applyFill="1" applyBorder="1"/>
    <xf numFmtId="0" fontId="2" fillId="0" borderId="0" xfId="55" applyFont="1"/>
    <xf numFmtId="0" fontId="9" fillId="7" borderId="0" xfId="55" applyFill="1" applyAlignment="1">
      <alignment vertical="center"/>
    </xf>
    <xf numFmtId="0" fontId="9" fillId="7" borderId="70" xfId="55" applyFill="1" applyBorder="1"/>
    <xf numFmtId="0" fontId="9" fillId="42" borderId="2" xfId="55" applyFill="1" applyBorder="1" applyAlignment="1">
      <alignment vertical="center"/>
    </xf>
    <xf numFmtId="0" fontId="9" fillId="7" borderId="0" xfId="55" applyFill="1" applyAlignment="1">
      <alignment wrapText="1"/>
    </xf>
    <xf numFmtId="0" fontId="35" fillId="0" borderId="0" xfId="55" applyFont="1"/>
    <xf numFmtId="0" fontId="35" fillId="7" borderId="0" xfId="55" applyFont="1" applyFill="1"/>
    <xf numFmtId="0" fontId="9" fillId="42" borderId="39" xfId="55" applyFill="1" applyBorder="1"/>
    <xf numFmtId="3" fontId="9" fillId="7" borderId="1" xfId="55" applyNumberFormat="1" applyFill="1" applyBorder="1" applyAlignment="1">
      <alignment horizontal="center"/>
    </xf>
    <xf numFmtId="0" fontId="37" fillId="42" borderId="20" xfId="55" applyFont="1" applyFill="1" applyBorder="1" applyAlignment="1">
      <alignment horizontal="left" indent="2"/>
    </xf>
    <xf numFmtId="0" fontId="37" fillId="7" borderId="8" xfId="55" applyFont="1" applyFill="1" applyBorder="1" applyAlignment="1">
      <alignment horizontal="center"/>
    </xf>
    <xf numFmtId="0" fontId="13" fillId="7" borderId="0" xfId="55" applyFont="1" applyFill="1"/>
    <xf numFmtId="0" fontId="38" fillId="7" borderId="0" xfId="55" applyFont="1" applyFill="1"/>
    <xf numFmtId="0" fontId="12" fillId="7" borderId="0" xfId="55" applyFont="1" applyFill="1"/>
    <xf numFmtId="0" fontId="39" fillId="43" borderId="0" xfId="55" applyFont="1" applyFill="1" applyAlignment="1">
      <alignment horizontal="left" vertical="top"/>
    </xf>
    <xf numFmtId="0" fontId="39" fillId="44" borderId="0" xfId="55" applyFont="1" applyFill="1" applyAlignment="1">
      <alignment horizontal="left" vertical="top"/>
    </xf>
    <xf numFmtId="0" fontId="40" fillId="44" borderId="0" xfId="55" applyFont="1" applyFill="1" applyAlignment="1">
      <alignment horizontal="left" vertical="top"/>
    </xf>
    <xf numFmtId="0" fontId="39" fillId="43" borderId="0" xfId="55" applyFont="1" applyFill="1" applyAlignment="1">
      <alignment horizontal="left"/>
    </xf>
    <xf numFmtId="0" fontId="39" fillId="44" borderId="0" xfId="55" applyFont="1" applyFill="1" applyAlignment="1">
      <alignment horizontal="left"/>
    </xf>
    <xf numFmtId="0" fontId="40" fillId="44" borderId="0" xfId="55" applyFont="1" applyFill="1" applyAlignment="1">
      <alignment horizontal="left"/>
    </xf>
    <xf numFmtId="0" fontId="0" fillId="7" borderId="31" xfId="0" applyFill="1" applyBorder="1" applyAlignment="1">
      <alignment horizontal="center"/>
    </xf>
    <xf numFmtId="0" fontId="0" fillId="7" borderId="32" xfId="0" applyFill="1" applyBorder="1" applyAlignment="1">
      <alignment horizontal="center"/>
    </xf>
    <xf numFmtId="0" fontId="0" fillId="7" borderId="64" xfId="0" applyFill="1" applyBorder="1" applyAlignment="1">
      <alignment horizontal="center"/>
    </xf>
    <xf numFmtId="0" fontId="13" fillId="44" borderId="0" xfId="55" applyFont="1" applyFill="1" applyAlignment="1">
      <alignment horizontal="left"/>
    </xf>
    <xf numFmtId="0" fontId="41" fillId="44" borderId="0" xfId="55" applyFont="1" applyFill="1" applyAlignment="1">
      <alignment horizontal="left"/>
    </xf>
    <xf numFmtId="0" fontId="6" fillId="0" borderId="0" xfId="3"/>
    <xf numFmtId="0" fontId="13" fillId="7" borderId="70" xfId="55" applyFont="1" applyFill="1" applyBorder="1"/>
    <xf numFmtId="0" fontId="9" fillId="7" borderId="69" xfId="55" applyFill="1" applyBorder="1" applyAlignment="1">
      <alignment wrapText="1"/>
    </xf>
    <xf numFmtId="0" fontId="0" fillId="7" borderId="4" xfId="0" applyFill="1" applyBorder="1" applyAlignment="1">
      <alignment horizontal="center"/>
    </xf>
    <xf numFmtId="0" fontId="0" fillId="7" borderId="6" xfId="0" applyFill="1" applyBorder="1" applyAlignment="1">
      <alignment horizontal="center"/>
    </xf>
    <xf numFmtId="0" fontId="0" fillId="7" borderId="5" xfId="0" applyFill="1" applyBorder="1" applyAlignment="1">
      <alignment horizontal="center"/>
    </xf>
    <xf numFmtId="0" fontId="9" fillId="7" borderId="32" xfId="55" applyFill="1" applyBorder="1"/>
    <xf numFmtId="0" fontId="9" fillId="7" borderId="17" xfId="55" applyFill="1" applyBorder="1"/>
    <xf numFmtId="0" fontId="9" fillId="7" borderId="64" xfId="55" applyFill="1" applyBorder="1"/>
    <xf numFmtId="0" fontId="9" fillId="7" borderId="29" xfId="55" applyFill="1" applyBorder="1"/>
    <xf numFmtId="0" fontId="9" fillId="7" borderId="2" xfId="55" applyFill="1" applyBorder="1"/>
    <xf numFmtId="0" fontId="9" fillId="7" borderId="3" xfId="55" applyFill="1" applyBorder="1"/>
    <xf numFmtId="0" fontId="9" fillId="42" borderId="65" xfId="55" applyFill="1" applyBorder="1"/>
    <xf numFmtId="0" fontId="37" fillId="42" borderId="38" xfId="55" applyFont="1" applyFill="1" applyBorder="1" applyAlignment="1">
      <alignment horizontal="left" indent="2"/>
    </xf>
    <xf numFmtId="3" fontId="9" fillId="7" borderId="5" xfId="55" applyNumberFormat="1" applyFill="1" applyBorder="1" applyAlignment="1">
      <alignment horizontal="center"/>
    </xf>
    <xf numFmtId="3" fontId="9" fillId="7" borderId="64" xfId="55" applyNumberFormat="1" applyFill="1" applyBorder="1" applyAlignment="1">
      <alignment horizontal="center"/>
    </xf>
    <xf numFmtId="0" fontId="37" fillId="7" borderId="7" xfId="55" applyFont="1" applyFill="1" applyBorder="1" applyAlignment="1">
      <alignment horizontal="center"/>
    </xf>
    <xf numFmtId="9" fontId="9" fillId="7" borderId="34" xfId="1" applyFont="1" applyFill="1" applyBorder="1" applyAlignment="1">
      <alignment horizontal="center"/>
    </xf>
    <xf numFmtId="9" fontId="9" fillId="7" borderId="24" xfId="1" applyFont="1" applyFill="1" applyBorder="1" applyAlignment="1">
      <alignment horizontal="center"/>
    </xf>
    <xf numFmtId="9" fontId="36" fillId="7" borderId="21" xfId="1" applyFont="1" applyFill="1" applyBorder="1" applyAlignment="1">
      <alignment horizontal="center"/>
    </xf>
    <xf numFmtId="0" fontId="9" fillId="42" borderId="35" xfId="55" applyFill="1" applyBorder="1" applyAlignment="1">
      <alignment vertical="center"/>
    </xf>
    <xf numFmtId="0" fontId="9" fillId="42" borderId="40" xfId="55" applyFill="1" applyBorder="1" applyAlignment="1">
      <alignment vertical="center"/>
    </xf>
    <xf numFmtId="0" fontId="9" fillId="42" borderId="72" xfId="55" applyFill="1" applyBorder="1" applyAlignment="1">
      <alignment vertical="center"/>
    </xf>
    <xf numFmtId="0" fontId="9" fillId="42" borderId="73" xfId="55" applyFill="1" applyBorder="1" applyAlignment="1">
      <alignment vertical="center"/>
    </xf>
    <xf numFmtId="0" fontId="9" fillId="42" borderId="67" xfId="55" applyFill="1" applyBorder="1" applyAlignment="1">
      <alignment vertical="center"/>
    </xf>
    <xf numFmtId="2" fontId="2" fillId="7" borderId="23" xfId="0" applyNumberFormat="1" applyFont="1" applyFill="1" applyBorder="1" applyAlignment="1">
      <alignment horizontal="center" vertical="center" wrapText="1"/>
    </xf>
    <xf numFmtId="2" fontId="2" fillId="7" borderId="20" xfId="0" applyNumberFormat="1" applyFont="1" applyFill="1" applyBorder="1" applyAlignment="1">
      <alignment horizontal="center" vertical="center" wrapText="1"/>
    </xf>
    <xf numFmtId="14" fontId="30" fillId="0" borderId="2" xfId="0" applyNumberFormat="1" applyFont="1" applyBorder="1" applyAlignment="1">
      <alignment wrapText="1"/>
    </xf>
    <xf numFmtId="0" fontId="30" fillId="0" borderId="66" xfId="0" applyFont="1" applyBorder="1" applyAlignment="1">
      <alignment wrapText="1"/>
    </xf>
    <xf numFmtId="14" fontId="30" fillId="0" borderId="66" xfId="0" applyNumberFormat="1" applyFont="1" applyBorder="1" applyAlignment="1">
      <alignment wrapText="1"/>
    </xf>
    <xf numFmtId="0" fontId="9" fillId="42" borderId="28" xfId="55" applyFill="1" applyBorder="1" applyAlignment="1">
      <alignment horizontal="center" vertical="center" wrapText="1"/>
    </xf>
    <xf numFmtId="0" fontId="9" fillId="42" borderId="49" xfId="55" applyFill="1" applyBorder="1" applyAlignment="1">
      <alignment horizontal="center" vertical="center" wrapText="1"/>
    </xf>
    <xf numFmtId="0" fontId="9" fillId="42" borderId="43" xfId="55" applyFill="1" applyBorder="1" applyAlignment="1">
      <alignment horizontal="center" vertical="center" wrapText="1"/>
    </xf>
    <xf numFmtId="9" fontId="9" fillId="7" borderId="64" xfId="1" applyFont="1" applyFill="1" applyBorder="1" applyAlignment="1">
      <alignment horizontal="center"/>
    </xf>
    <xf numFmtId="9" fontId="9" fillId="7" borderId="2" xfId="1" applyFont="1" applyFill="1" applyBorder="1" applyAlignment="1">
      <alignment horizontal="center"/>
    </xf>
    <xf numFmtId="3" fontId="9" fillId="7" borderId="5" xfId="55" applyNumberFormat="1" applyFill="1" applyBorder="1" applyAlignment="1">
      <alignment horizontal="center" vertical="center"/>
    </xf>
    <xf numFmtId="3" fontId="9" fillId="7" borderId="1" xfId="55" applyNumberFormat="1" applyFill="1" applyBorder="1" applyAlignment="1">
      <alignment horizontal="center" vertical="center"/>
    </xf>
    <xf numFmtId="3" fontId="9" fillId="7" borderId="64" xfId="55" applyNumberFormat="1" applyFill="1" applyBorder="1" applyAlignment="1">
      <alignment horizontal="center" vertical="center"/>
    </xf>
    <xf numFmtId="3" fontId="9" fillId="7" borderId="2" xfId="55" applyNumberFormat="1" applyFill="1" applyBorder="1" applyAlignment="1">
      <alignment horizontal="center" vertical="center"/>
    </xf>
    <xf numFmtId="0" fontId="5" fillId="7" borderId="12" xfId="54" applyFont="1" applyFill="1" applyBorder="1" applyAlignment="1">
      <alignment horizontal="left" vertical="top" wrapText="1"/>
    </xf>
    <xf numFmtId="0" fontId="5" fillId="7" borderId="0" xfId="54" applyFont="1" applyFill="1" applyAlignment="1">
      <alignment horizontal="left" vertical="top"/>
    </xf>
    <xf numFmtId="0" fontId="5" fillId="7" borderId="13" xfId="54" applyFont="1" applyFill="1" applyBorder="1" applyAlignment="1">
      <alignment horizontal="left" vertical="top"/>
    </xf>
    <xf numFmtId="0" fontId="5" fillId="7" borderId="12" xfId="54" applyFont="1" applyFill="1" applyBorder="1" applyAlignment="1">
      <alignment horizontal="left" vertical="top"/>
    </xf>
    <xf numFmtId="0" fontId="5" fillId="7" borderId="14" xfId="54" applyFont="1" applyFill="1" applyBorder="1" applyAlignment="1">
      <alignment horizontal="left" vertical="top"/>
    </xf>
    <xf numFmtId="0" fontId="5" fillId="7" borderId="15" xfId="54" applyFont="1" applyFill="1" applyBorder="1" applyAlignment="1">
      <alignment horizontal="left" vertical="top"/>
    </xf>
    <xf numFmtId="0" fontId="5" fillId="7" borderId="16" xfId="54" applyFont="1" applyFill="1" applyBorder="1" applyAlignment="1">
      <alignment horizontal="left" vertical="top"/>
    </xf>
    <xf numFmtId="0" fontId="34" fillId="7" borderId="0" xfId="3" applyFont="1" applyFill="1" applyAlignment="1">
      <alignment horizontal="left"/>
    </xf>
    <xf numFmtId="0" fontId="31" fillId="40" borderId="9" xfId="54" applyFont="1" applyFill="1" applyBorder="1" applyAlignment="1">
      <alignment horizontal="center" wrapText="1"/>
    </xf>
    <xf numFmtId="0" fontId="32" fillId="40" borderId="10" xfId="54" applyFont="1" applyFill="1" applyBorder="1" applyAlignment="1">
      <alignment horizontal="center" wrapText="1"/>
    </xf>
    <xf numFmtId="0" fontId="32" fillId="40" borderId="11" xfId="54" applyFont="1" applyFill="1" applyBorder="1" applyAlignment="1">
      <alignment horizontal="center" wrapText="1"/>
    </xf>
    <xf numFmtId="0" fontId="31" fillId="40" borderId="12" xfId="54" applyFont="1" applyFill="1" applyBorder="1" applyAlignment="1">
      <alignment horizontal="center" wrapText="1"/>
    </xf>
    <xf numFmtId="0" fontId="32" fillId="40" borderId="0" xfId="54" applyFont="1" applyFill="1" applyAlignment="1">
      <alignment horizontal="center" wrapText="1"/>
    </xf>
    <xf numFmtId="0" fontId="32" fillId="40" borderId="13" xfId="54" applyFont="1" applyFill="1" applyBorder="1" applyAlignment="1">
      <alignment horizontal="center" wrapText="1"/>
    </xf>
    <xf numFmtId="0" fontId="32" fillId="40" borderId="12" xfId="54" applyFont="1" applyFill="1" applyBorder="1" applyAlignment="1">
      <alignment horizontal="center" wrapText="1"/>
    </xf>
    <xf numFmtId="0" fontId="32" fillId="40" borderId="14" xfId="54" applyFont="1" applyFill="1" applyBorder="1" applyAlignment="1">
      <alignment horizontal="center" wrapText="1"/>
    </xf>
    <xf numFmtId="0" fontId="32" fillId="40" borderId="15" xfId="54" applyFont="1" applyFill="1" applyBorder="1" applyAlignment="1">
      <alignment horizontal="center" wrapText="1"/>
    </xf>
    <xf numFmtId="0" fontId="32" fillId="40" borderId="16" xfId="54" applyFont="1" applyFill="1" applyBorder="1" applyAlignment="1">
      <alignment horizontal="center" wrapText="1"/>
    </xf>
    <xf numFmtId="0" fontId="5" fillId="7" borderId="9" xfId="54" applyFont="1" applyFill="1" applyBorder="1" applyAlignment="1">
      <alignment horizontal="left" vertical="top" wrapText="1"/>
    </xf>
    <xf numFmtId="0" fontId="5" fillId="7" borderId="10" xfId="54" applyFont="1" applyFill="1" applyBorder="1" applyAlignment="1">
      <alignment horizontal="left" vertical="top" wrapText="1"/>
    </xf>
    <xf numFmtId="0" fontId="5" fillId="7" borderId="11" xfId="54" applyFont="1" applyFill="1" applyBorder="1" applyAlignment="1">
      <alignment horizontal="left" vertical="top" wrapText="1"/>
    </xf>
    <xf numFmtId="0" fontId="5" fillId="7" borderId="0" xfId="54" applyFont="1" applyFill="1" applyAlignment="1">
      <alignment horizontal="left" vertical="top" wrapText="1"/>
    </xf>
    <xf numFmtId="0" fontId="5" fillId="7" borderId="13" xfId="54" applyFont="1" applyFill="1" applyBorder="1" applyAlignment="1">
      <alignment horizontal="left" vertical="top" wrapText="1"/>
    </xf>
    <xf numFmtId="0" fontId="2" fillId="3" borderId="35"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2" fillId="41" borderId="10" xfId="0" applyFont="1" applyFill="1" applyBorder="1" applyAlignment="1">
      <alignment horizontal="center" vertical="center" wrapText="1"/>
    </xf>
    <xf numFmtId="0" fontId="2" fillId="41" borderId="11" xfId="0" applyFont="1" applyFill="1" applyBorder="1" applyAlignment="1">
      <alignment horizontal="center" vertical="center" wrapText="1"/>
    </xf>
    <xf numFmtId="0" fontId="2" fillId="41" borderId="15" xfId="0" applyFont="1" applyFill="1" applyBorder="1" applyAlignment="1">
      <alignment horizontal="center" vertical="center" wrapText="1"/>
    </xf>
    <xf numFmtId="0" fontId="2" fillId="41" borderId="16" xfId="0" applyFont="1" applyFill="1" applyBorder="1" applyAlignment="1">
      <alignment horizontal="center" vertical="center" wrapText="1"/>
    </xf>
    <xf numFmtId="0" fontId="9" fillId="42" borderId="39" xfId="55" applyFill="1" applyBorder="1" applyAlignment="1">
      <alignment horizontal="left" vertical="center" wrapText="1"/>
    </xf>
    <xf numFmtId="0" fontId="9" fillId="42" borderId="33" xfId="55" applyFill="1" applyBorder="1" applyAlignment="1">
      <alignment horizontal="left" vertical="center"/>
    </xf>
    <xf numFmtId="3" fontId="9" fillId="7" borderId="1" xfId="55" applyNumberFormat="1" applyFill="1" applyBorder="1" applyAlignment="1">
      <alignment horizontal="center" vertical="center"/>
    </xf>
    <xf numFmtId="9" fontId="9" fillId="7" borderId="74" xfId="1" applyFont="1" applyFill="1" applyBorder="1" applyAlignment="1">
      <alignment horizontal="center" vertical="center"/>
    </xf>
    <xf numFmtId="9" fontId="9" fillId="7" borderId="34" xfId="1" applyFont="1" applyFill="1" applyBorder="1" applyAlignment="1">
      <alignment horizontal="center" vertical="center"/>
    </xf>
    <xf numFmtId="0" fontId="0" fillId="7" borderId="31" xfId="0" applyFill="1" applyBorder="1" applyAlignment="1">
      <alignment horizontal="center" vertical="center"/>
    </xf>
    <xf numFmtId="0" fontId="0" fillId="7" borderId="67" xfId="0" applyFill="1" applyBorder="1" applyAlignment="1">
      <alignment horizontal="center" vertical="center"/>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1" xfId="0" applyFill="1" applyBorder="1" applyAlignment="1">
      <alignment horizontal="left" vertical="top" wrapText="1"/>
    </xf>
    <xf numFmtId="0" fontId="0" fillId="7" borderId="67" xfId="0" applyFill="1" applyBorder="1" applyAlignment="1">
      <alignment horizontal="left" vertical="top" wrapText="1"/>
    </xf>
    <xf numFmtId="0" fontId="0" fillId="7" borderId="65" xfId="0" applyFill="1" applyBorder="1" applyAlignment="1">
      <alignment horizontal="left" vertical="top" wrapText="1"/>
    </xf>
    <xf numFmtId="0" fontId="0" fillId="7" borderId="32" xfId="0" applyFill="1" applyBorder="1" applyAlignment="1">
      <alignment horizontal="left" vertical="top" wrapText="1"/>
    </xf>
    <xf numFmtId="0" fontId="0" fillId="7" borderId="0" xfId="0" applyFill="1" applyBorder="1" applyAlignment="1">
      <alignment horizontal="left" vertical="top" wrapText="1"/>
    </xf>
    <xf numFmtId="0" fontId="0" fillId="7" borderId="17" xfId="0" applyFill="1" applyBorder="1" applyAlignment="1">
      <alignment horizontal="left" vertical="top" wrapText="1"/>
    </xf>
    <xf numFmtId="0" fontId="6" fillId="7" borderId="64" xfId="3" applyFill="1" applyBorder="1" applyAlignment="1">
      <alignment horizontal="left" vertical="top" wrapText="1"/>
    </xf>
    <xf numFmtId="0" fontId="6" fillId="7" borderId="68" xfId="3" applyFill="1" applyBorder="1" applyAlignment="1">
      <alignment horizontal="left" vertical="top" wrapText="1"/>
    </xf>
    <xf numFmtId="0" fontId="6" fillId="7" borderId="29" xfId="3" applyFill="1" applyBorder="1" applyAlignment="1">
      <alignment horizontal="left" vertical="top"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0" fillId="0" borderId="41" xfId="0" applyBorder="1" applyAlignment="1">
      <alignment horizontal="left" vertical="center"/>
    </xf>
    <xf numFmtId="0" fontId="0" fillId="0" borderId="26" xfId="0" applyBorder="1" applyAlignment="1">
      <alignment horizontal="left" vertical="center"/>
    </xf>
    <xf numFmtId="0" fontId="0" fillId="0" borderId="11" xfId="0" applyFill="1" applyBorder="1" applyAlignment="1">
      <alignment horizontal="left" vertical="center"/>
    </xf>
    <xf numFmtId="0" fontId="0" fillId="0" borderId="27" xfId="0" applyFill="1" applyBorder="1" applyAlignment="1">
      <alignment horizontal="left" vertical="center"/>
    </xf>
    <xf numFmtId="0" fontId="0" fillId="0" borderId="53" xfId="0" applyFill="1" applyBorder="1" applyAlignment="1">
      <alignment horizontal="left" vertical="center"/>
    </xf>
    <xf numFmtId="0" fontId="0" fillId="0" borderId="51" xfId="0" applyFill="1" applyBorder="1" applyAlignment="1">
      <alignment horizontal="left" vertical="center"/>
    </xf>
    <xf numFmtId="0" fontId="0" fillId="0" borderId="50" xfId="0" applyFill="1" applyBorder="1" applyAlignment="1">
      <alignment horizontal="left" vertical="center"/>
    </xf>
    <xf numFmtId="0" fontId="0" fillId="0" borderId="52" xfId="0" applyFill="1" applyBorder="1" applyAlignment="1">
      <alignment horizontal="left" vertical="center"/>
    </xf>
  </cellXfs>
  <cellStyles count="59">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40% - 輔色1" xfId="11" xr:uid="{B611A01E-4016-4466-B323-BC85649E51CE}"/>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9" builtinId="27" customBuiltin="1"/>
    <cellStyle name="Calculation" xfId="23" builtinId="22" customBuiltin="1"/>
    <cellStyle name="Check Cell" xfId="25" builtinId="23" customBuiltin="1"/>
    <cellStyle name="Comma 4" xfId="8" xr:uid="{58167CE5-162F-4FAE-B622-6CC31BD1E2DB}"/>
    <cellStyle name="Currency" xfId="2" builtinId="4"/>
    <cellStyle name="Currency 2" xfId="58" xr:uid="{D0F3BE5D-743C-46F4-8EFD-7A981C948C02}"/>
    <cellStyle name="Currency 3" xfId="56" xr:uid="{B2304A1E-E5D4-49A5-AFA9-4DCACC932381}"/>
    <cellStyle name="Currency 6" xfId="7" xr:uid="{8BD3A16E-0829-49A7-A756-0AAC82CB87FA}"/>
    <cellStyle name="Explanatory Text" xfId="28" builtinId="53" customBuiltin="1"/>
    <cellStyle name="Good" xfId="18" builtinId="26" customBuiltin="1"/>
    <cellStyle name="Header: top rows" xfId="5" xr:uid="{00000000-0005-0000-0000-000002000000}"/>
    <cellStyle name="Heading 1" xfId="14" builtinId="16" customBuiltin="1"/>
    <cellStyle name="Heading 2" xfId="15" builtinId="17" customBuiltin="1"/>
    <cellStyle name="Heading 3" xfId="16" builtinId="18" customBuiltin="1"/>
    <cellStyle name="Heading 4" xfId="17" builtinId="19" customBuiltin="1"/>
    <cellStyle name="Hyperlink" xfId="3" builtinId="8"/>
    <cellStyle name="Input" xfId="21" builtinId="20" customBuiltin="1"/>
    <cellStyle name="Linked Cell" xfId="24" builtinId="24" customBuiltin="1"/>
    <cellStyle name="Neutral" xfId="20" builtinId="28" customBuiltin="1"/>
    <cellStyle name="Normal" xfId="0" builtinId="0"/>
    <cellStyle name="Normal 12" xfId="12" xr:uid="{BB785755-E2FE-46C4-A165-C785B4851D1E}"/>
    <cellStyle name="Normal 2" xfId="57" xr:uid="{FCA020FD-BE2E-4CDF-9204-ABC0CB68C900}"/>
    <cellStyle name="Normal 2 2 3" xfId="9" xr:uid="{71FC0BBE-380D-4DAE-8974-D056497AF70E}"/>
    <cellStyle name="Normal 3" xfId="55" xr:uid="{9D39B02B-90E6-4BEF-A405-062EA9E66663}"/>
    <cellStyle name="Normal 4" xfId="54" xr:uid="{45D82317-B903-4E54-BE4E-F754E5A45B82}"/>
    <cellStyle name="Normal 6" xfId="6" xr:uid="{3D5BD100-E23D-4DB0-B369-95A26FFBE74A}"/>
    <cellStyle name="Note" xfId="27" builtinId="10" customBuiltin="1"/>
    <cellStyle name="Output" xfId="22" builtinId="21" customBuiltin="1"/>
    <cellStyle name="Percent" xfId="1" builtinId="5"/>
    <cellStyle name="Percent 5" xfId="10" xr:uid="{78D94902-2FE0-42A1-807B-99F9C872C8EA}"/>
    <cellStyle name="Table title" xfId="4" xr:uid="{00000000-0005-0000-0000-000006000000}"/>
    <cellStyle name="Title" xfId="13" builtinId="15" customBuiltin="1"/>
    <cellStyle name="Total" xfId="29" builtinId="25" customBuiltin="1"/>
    <cellStyle name="Warning Text" xfId="26" builtinId="11" customBuiltin="1"/>
  </cellStyles>
  <dxfs count="27">
    <dxf>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0" formatCode="Genera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Version 3.0 Efficiency Criteria and ENERGY STAR Models</a:t>
            </a:r>
          </a:p>
        </c:rich>
      </c:tx>
      <c:overlay val="1"/>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6813453921565386E-2"/>
          <c:y val="2.9466240646612751E-2"/>
          <c:w val="0.91905215042769595"/>
          <c:h val="0.77211968194200686"/>
        </c:manualLayout>
      </c:layout>
      <c:scatterChart>
        <c:scatterStyle val="lineMarker"/>
        <c:varyColors val="0"/>
        <c:ser>
          <c:idx val="1"/>
          <c:order val="0"/>
          <c:tx>
            <c:v>ENERGY STAR QPL</c:v>
          </c:tx>
          <c:spPr>
            <a:ln w="25400" cap="rnd">
              <a:noFill/>
              <a:round/>
            </a:ln>
            <a:effectLst/>
          </c:spPr>
          <c:marker>
            <c:symbol val="circle"/>
            <c:size val="8"/>
            <c:spPr>
              <a:solidFill>
                <a:srgbClr val="FFC000"/>
              </a:solidFill>
              <a:ln w="9525">
                <a:solidFill>
                  <a:schemeClr val="tx1"/>
                </a:solidFill>
              </a:ln>
              <a:effectLst/>
            </c:spPr>
          </c:marker>
          <c:xVal>
            <c:numRef>
              <c:f>'4. ENERGY STAR QPL'!$I$4:$I$255</c:f>
              <c:numCache>
                <c:formatCode>General</c:formatCode>
                <c:ptCount val="25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1</c:v>
                </c:pt>
                <c:pt idx="17">
                  <c:v>3</c:v>
                </c:pt>
                <c:pt idx="18">
                  <c:v>2</c:v>
                </c:pt>
                <c:pt idx="19">
                  <c:v>3</c:v>
                </c:pt>
                <c:pt idx="20">
                  <c:v>2</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4</c:v>
                </c:pt>
                <c:pt idx="50">
                  <c:v>4</c:v>
                </c:pt>
                <c:pt idx="51">
                  <c:v>4</c:v>
                </c:pt>
                <c:pt idx="52">
                  <c:v>3</c:v>
                </c:pt>
                <c:pt idx="53">
                  <c:v>3</c:v>
                </c:pt>
                <c:pt idx="54">
                  <c:v>3</c:v>
                </c:pt>
                <c:pt idx="55">
                  <c:v>4</c:v>
                </c:pt>
                <c:pt idx="56">
                  <c:v>3</c:v>
                </c:pt>
                <c:pt idx="57">
                  <c:v>4</c:v>
                </c:pt>
                <c:pt idx="58">
                  <c:v>4</c:v>
                </c:pt>
                <c:pt idx="59">
                  <c:v>4</c:v>
                </c:pt>
                <c:pt idx="60">
                  <c:v>3</c:v>
                </c:pt>
                <c:pt idx="61">
                  <c:v>2</c:v>
                </c:pt>
                <c:pt idx="62">
                  <c:v>2</c:v>
                </c:pt>
                <c:pt idx="63">
                  <c:v>2</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pt idx="132">
                  <c:v>2</c:v>
                </c:pt>
                <c:pt idx="133">
                  <c:v>3</c:v>
                </c:pt>
                <c:pt idx="134">
                  <c:v>2</c:v>
                </c:pt>
                <c:pt idx="135">
                  <c:v>3</c:v>
                </c:pt>
                <c:pt idx="136">
                  <c:v>2</c:v>
                </c:pt>
                <c:pt idx="137">
                  <c:v>3</c:v>
                </c:pt>
                <c:pt idx="138">
                  <c:v>2</c:v>
                </c:pt>
                <c:pt idx="139">
                  <c:v>3</c:v>
                </c:pt>
                <c:pt idx="140">
                  <c:v>2</c:v>
                </c:pt>
                <c:pt idx="141">
                  <c:v>3</c:v>
                </c:pt>
                <c:pt idx="142">
                  <c:v>2</c:v>
                </c:pt>
                <c:pt idx="143">
                  <c:v>3</c:v>
                </c:pt>
                <c:pt idx="144">
                  <c:v>2</c:v>
                </c:pt>
                <c:pt idx="145">
                  <c:v>3</c:v>
                </c:pt>
                <c:pt idx="146">
                  <c:v>2</c:v>
                </c:pt>
                <c:pt idx="147">
                  <c:v>3</c:v>
                </c:pt>
                <c:pt idx="148">
                  <c:v>3</c:v>
                </c:pt>
                <c:pt idx="149">
                  <c:v>3</c:v>
                </c:pt>
                <c:pt idx="150">
                  <c:v>3</c:v>
                </c:pt>
                <c:pt idx="151">
                  <c:v>3</c:v>
                </c:pt>
                <c:pt idx="152">
                  <c:v>3</c:v>
                </c:pt>
                <c:pt idx="153">
                  <c:v>3</c:v>
                </c:pt>
                <c:pt idx="154">
                  <c:v>3</c:v>
                </c:pt>
                <c:pt idx="155">
                  <c:v>3</c:v>
                </c:pt>
                <c:pt idx="156">
                  <c:v>3</c:v>
                </c:pt>
                <c:pt idx="157">
                  <c:v>3</c:v>
                </c:pt>
                <c:pt idx="158">
                  <c:v>3</c:v>
                </c:pt>
                <c:pt idx="159">
                  <c:v>3</c:v>
                </c:pt>
                <c:pt idx="160">
                  <c:v>3</c:v>
                </c:pt>
                <c:pt idx="161">
                  <c:v>3</c:v>
                </c:pt>
                <c:pt idx="162">
                  <c:v>3</c:v>
                </c:pt>
                <c:pt idx="163">
                  <c:v>3</c:v>
                </c:pt>
                <c:pt idx="164">
                  <c:v>3</c:v>
                </c:pt>
                <c:pt idx="165">
                  <c:v>4</c:v>
                </c:pt>
                <c:pt idx="166">
                  <c:v>3</c:v>
                </c:pt>
                <c:pt idx="167">
                  <c:v>3</c:v>
                </c:pt>
                <c:pt idx="168">
                  <c:v>4</c:v>
                </c:pt>
                <c:pt idx="169">
                  <c:v>4</c:v>
                </c:pt>
                <c:pt idx="170">
                  <c:v>4</c:v>
                </c:pt>
                <c:pt idx="171">
                  <c:v>4</c:v>
                </c:pt>
                <c:pt idx="172">
                  <c:v>3</c:v>
                </c:pt>
                <c:pt idx="173">
                  <c:v>3</c:v>
                </c:pt>
                <c:pt idx="174">
                  <c:v>3</c:v>
                </c:pt>
                <c:pt idx="175">
                  <c:v>3</c:v>
                </c:pt>
                <c:pt idx="176">
                  <c:v>3</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3</c:v>
                </c:pt>
                <c:pt idx="191">
                  <c:v>3</c:v>
                </c:pt>
                <c:pt idx="192">
                  <c:v>3</c:v>
                </c:pt>
                <c:pt idx="193">
                  <c:v>3</c:v>
                </c:pt>
                <c:pt idx="194">
                  <c:v>2</c:v>
                </c:pt>
                <c:pt idx="195">
                  <c:v>3</c:v>
                </c:pt>
                <c:pt idx="196">
                  <c:v>3</c:v>
                </c:pt>
                <c:pt idx="197">
                  <c:v>2</c:v>
                </c:pt>
                <c:pt idx="198">
                  <c:v>3</c:v>
                </c:pt>
                <c:pt idx="199">
                  <c:v>2</c:v>
                </c:pt>
                <c:pt idx="200">
                  <c:v>3</c:v>
                </c:pt>
                <c:pt idx="201">
                  <c:v>3</c:v>
                </c:pt>
                <c:pt idx="202">
                  <c:v>3</c:v>
                </c:pt>
                <c:pt idx="203">
                  <c:v>3</c:v>
                </c:pt>
                <c:pt idx="204">
                  <c:v>3</c:v>
                </c:pt>
                <c:pt idx="205">
                  <c:v>3</c:v>
                </c:pt>
                <c:pt idx="206">
                  <c:v>3</c:v>
                </c:pt>
                <c:pt idx="207">
                  <c:v>2</c:v>
                </c:pt>
                <c:pt idx="208">
                  <c:v>3</c:v>
                </c:pt>
                <c:pt idx="209">
                  <c:v>3</c:v>
                </c:pt>
                <c:pt idx="210">
                  <c:v>3</c:v>
                </c:pt>
                <c:pt idx="211">
                  <c:v>3</c:v>
                </c:pt>
                <c:pt idx="212">
                  <c:v>3</c:v>
                </c:pt>
                <c:pt idx="213">
                  <c:v>3</c:v>
                </c:pt>
                <c:pt idx="214">
                  <c:v>3</c:v>
                </c:pt>
                <c:pt idx="215">
                  <c:v>3</c:v>
                </c:pt>
                <c:pt idx="216">
                  <c:v>3</c:v>
                </c:pt>
                <c:pt idx="217">
                  <c:v>3</c:v>
                </c:pt>
                <c:pt idx="218">
                  <c:v>3</c:v>
                </c:pt>
                <c:pt idx="219">
                  <c:v>3</c:v>
                </c:pt>
                <c:pt idx="220">
                  <c:v>3</c:v>
                </c:pt>
                <c:pt idx="221">
                  <c:v>3</c:v>
                </c:pt>
                <c:pt idx="222">
                  <c:v>3</c:v>
                </c:pt>
                <c:pt idx="223">
                  <c:v>3</c:v>
                </c:pt>
                <c:pt idx="224">
                  <c:v>3</c:v>
                </c:pt>
                <c:pt idx="225">
                  <c:v>3</c:v>
                </c:pt>
                <c:pt idx="226">
                  <c:v>3</c:v>
                </c:pt>
                <c:pt idx="227">
                  <c:v>3</c:v>
                </c:pt>
                <c:pt idx="228">
                  <c:v>3</c:v>
                </c:pt>
                <c:pt idx="229">
                  <c:v>3</c:v>
                </c:pt>
                <c:pt idx="230">
                  <c:v>3</c:v>
                </c:pt>
                <c:pt idx="231">
                  <c:v>3</c:v>
                </c:pt>
                <c:pt idx="232">
                  <c:v>3</c:v>
                </c:pt>
                <c:pt idx="233">
                  <c:v>3</c:v>
                </c:pt>
                <c:pt idx="234">
                  <c:v>3</c:v>
                </c:pt>
                <c:pt idx="235">
                  <c:v>3</c:v>
                </c:pt>
                <c:pt idx="236">
                  <c:v>3</c:v>
                </c:pt>
                <c:pt idx="237">
                  <c:v>3</c:v>
                </c:pt>
                <c:pt idx="238">
                  <c:v>3</c:v>
                </c:pt>
                <c:pt idx="239">
                  <c:v>3</c:v>
                </c:pt>
                <c:pt idx="240">
                  <c:v>3</c:v>
                </c:pt>
                <c:pt idx="241">
                  <c:v>3</c:v>
                </c:pt>
                <c:pt idx="242">
                  <c:v>3</c:v>
                </c:pt>
                <c:pt idx="243">
                  <c:v>3</c:v>
                </c:pt>
                <c:pt idx="244">
                  <c:v>3</c:v>
                </c:pt>
                <c:pt idx="245">
                  <c:v>3</c:v>
                </c:pt>
                <c:pt idx="246">
                  <c:v>3</c:v>
                </c:pt>
                <c:pt idx="247">
                  <c:v>3</c:v>
                </c:pt>
                <c:pt idx="248">
                  <c:v>1</c:v>
                </c:pt>
                <c:pt idx="249">
                  <c:v>1</c:v>
                </c:pt>
                <c:pt idx="250">
                  <c:v>3</c:v>
                </c:pt>
                <c:pt idx="251">
                  <c:v>3</c:v>
                </c:pt>
              </c:numCache>
            </c:numRef>
          </c:xVal>
          <c:yVal>
            <c:numRef>
              <c:f>'4. ENERGY STAR QPL'!$J$4:$J$255</c:f>
              <c:numCache>
                <c:formatCode>General</c:formatCode>
                <c:ptCount val="252"/>
                <c:pt idx="0">
                  <c:v>0.73</c:v>
                </c:pt>
                <c:pt idx="1">
                  <c:v>0.71</c:v>
                </c:pt>
                <c:pt idx="2">
                  <c:v>0.75</c:v>
                </c:pt>
                <c:pt idx="3">
                  <c:v>0.78</c:v>
                </c:pt>
                <c:pt idx="4">
                  <c:v>0.7</c:v>
                </c:pt>
                <c:pt idx="5">
                  <c:v>0.81</c:v>
                </c:pt>
                <c:pt idx="6">
                  <c:v>0.71</c:v>
                </c:pt>
                <c:pt idx="7">
                  <c:v>0.78</c:v>
                </c:pt>
                <c:pt idx="8">
                  <c:v>0.72</c:v>
                </c:pt>
                <c:pt idx="9">
                  <c:v>0.79</c:v>
                </c:pt>
                <c:pt idx="10">
                  <c:v>0.75</c:v>
                </c:pt>
                <c:pt idx="11">
                  <c:v>0.7</c:v>
                </c:pt>
                <c:pt idx="12">
                  <c:v>0.66</c:v>
                </c:pt>
                <c:pt idx="13">
                  <c:v>0.66</c:v>
                </c:pt>
                <c:pt idx="14">
                  <c:v>0.73</c:v>
                </c:pt>
                <c:pt idx="15">
                  <c:v>0.75</c:v>
                </c:pt>
                <c:pt idx="16">
                  <c:v>0.15</c:v>
                </c:pt>
                <c:pt idx="17">
                  <c:v>0.87</c:v>
                </c:pt>
                <c:pt idx="18">
                  <c:v>0.11</c:v>
                </c:pt>
                <c:pt idx="19">
                  <c:v>0.84</c:v>
                </c:pt>
                <c:pt idx="20">
                  <c:v>0.13</c:v>
                </c:pt>
                <c:pt idx="21">
                  <c:v>0.79</c:v>
                </c:pt>
                <c:pt idx="22">
                  <c:v>0.53</c:v>
                </c:pt>
                <c:pt idx="23">
                  <c:v>0.62</c:v>
                </c:pt>
                <c:pt idx="24">
                  <c:v>0.74</c:v>
                </c:pt>
                <c:pt idx="25">
                  <c:v>0.84</c:v>
                </c:pt>
                <c:pt idx="26">
                  <c:v>0.7</c:v>
                </c:pt>
                <c:pt idx="27">
                  <c:v>0.68</c:v>
                </c:pt>
                <c:pt idx="28">
                  <c:v>0.74</c:v>
                </c:pt>
                <c:pt idx="29">
                  <c:v>0.66</c:v>
                </c:pt>
                <c:pt idx="30">
                  <c:v>0.52</c:v>
                </c:pt>
                <c:pt idx="31">
                  <c:v>0.79</c:v>
                </c:pt>
                <c:pt idx="32">
                  <c:v>0.8</c:v>
                </c:pt>
                <c:pt idx="33">
                  <c:v>0.77</c:v>
                </c:pt>
                <c:pt idx="34">
                  <c:v>0.77</c:v>
                </c:pt>
                <c:pt idx="35">
                  <c:v>0.77</c:v>
                </c:pt>
                <c:pt idx="36">
                  <c:v>0.77</c:v>
                </c:pt>
                <c:pt idx="37">
                  <c:v>0.69</c:v>
                </c:pt>
                <c:pt idx="38">
                  <c:v>0.69</c:v>
                </c:pt>
                <c:pt idx="39">
                  <c:v>0.69</c:v>
                </c:pt>
                <c:pt idx="40">
                  <c:v>0.69</c:v>
                </c:pt>
                <c:pt idx="41">
                  <c:v>0.71</c:v>
                </c:pt>
                <c:pt idx="42">
                  <c:v>0.71</c:v>
                </c:pt>
                <c:pt idx="43">
                  <c:v>0.69</c:v>
                </c:pt>
                <c:pt idx="44">
                  <c:v>0.69</c:v>
                </c:pt>
                <c:pt idx="45">
                  <c:v>0.76</c:v>
                </c:pt>
                <c:pt idx="46">
                  <c:v>0.62</c:v>
                </c:pt>
                <c:pt idx="47">
                  <c:v>0.77</c:v>
                </c:pt>
                <c:pt idx="48">
                  <c:v>0.74</c:v>
                </c:pt>
                <c:pt idx="49">
                  <c:v>0.87</c:v>
                </c:pt>
                <c:pt idx="50">
                  <c:v>0.16</c:v>
                </c:pt>
                <c:pt idx="51">
                  <c:v>0.16</c:v>
                </c:pt>
                <c:pt idx="52">
                  <c:v>0.71</c:v>
                </c:pt>
                <c:pt idx="53">
                  <c:v>0.71</c:v>
                </c:pt>
                <c:pt idx="54">
                  <c:v>0.7</c:v>
                </c:pt>
                <c:pt idx="55">
                  <c:v>0.17</c:v>
                </c:pt>
                <c:pt idx="56">
                  <c:v>0.81</c:v>
                </c:pt>
                <c:pt idx="57">
                  <c:v>0.17</c:v>
                </c:pt>
                <c:pt idx="58">
                  <c:v>0.17</c:v>
                </c:pt>
                <c:pt idx="59">
                  <c:v>0.15</c:v>
                </c:pt>
                <c:pt idx="60">
                  <c:v>0.67</c:v>
                </c:pt>
                <c:pt idx="61">
                  <c:v>0.12</c:v>
                </c:pt>
                <c:pt idx="62">
                  <c:v>0.11</c:v>
                </c:pt>
                <c:pt idx="63">
                  <c:v>0.13</c:v>
                </c:pt>
                <c:pt idx="64">
                  <c:v>0.6</c:v>
                </c:pt>
                <c:pt idx="65">
                  <c:v>0.52</c:v>
                </c:pt>
                <c:pt idx="66">
                  <c:v>0.74</c:v>
                </c:pt>
                <c:pt idx="67">
                  <c:v>0.74</c:v>
                </c:pt>
                <c:pt idx="68">
                  <c:v>0.66</c:v>
                </c:pt>
                <c:pt idx="69">
                  <c:v>0.52</c:v>
                </c:pt>
                <c:pt idx="70">
                  <c:v>0.68</c:v>
                </c:pt>
                <c:pt idx="71">
                  <c:v>0.69</c:v>
                </c:pt>
                <c:pt idx="72">
                  <c:v>0.81</c:v>
                </c:pt>
                <c:pt idx="73">
                  <c:v>0.81</c:v>
                </c:pt>
                <c:pt idx="74">
                  <c:v>0.82</c:v>
                </c:pt>
                <c:pt idx="75">
                  <c:v>0.82</c:v>
                </c:pt>
                <c:pt idx="76">
                  <c:v>0.78</c:v>
                </c:pt>
                <c:pt idx="77">
                  <c:v>0.78</c:v>
                </c:pt>
                <c:pt idx="78">
                  <c:v>0.84</c:v>
                </c:pt>
                <c:pt idx="79">
                  <c:v>0.84</c:v>
                </c:pt>
                <c:pt idx="80">
                  <c:v>0.81</c:v>
                </c:pt>
                <c:pt idx="81">
                  <c:v>0.81</c:v>
                </c:pt>
                <c:pt idx="82">
                  <c:v>0.81</c:v>
                </c:pt>
                <c:pt idx="83">
                  <c:v>0.81</c:v>
                </c:pt>
                <c:pt idx="84">
                  <c:v>0.81</c:v>
                </c:pt>
                <c:pt idx="85">
                  <c:v>0.81</c:v>
                </c:pt>
                <c:pt idx="86">
                  <c:v>0.8</c:v>
                </c:pt>
                <c:pt idx="87">
                  <c:v>0.8</c:v>
                </c:pt>
                <c:pt idx="88">
                  <c:v>0.85</c:v>
                </c:pt>
                <c:pt idx="89">
                  <c:v>0.69</c:v>
                </c:pt>
                <c:pt idx="90">
                  <c:v>0.69</c:v>
                </c:pt>
                <c:pt idx="91">
                  <c:v>0.69</c:v>
                </c:pt>
                <c:pt idx="92">
                  <c:v>0.69</c:v>
                </c:pt>
                <c:pt idx="93">
                  <c:v>0.84</c:v>
                </c:pt>
                <c:pt idx="94">
                  <c:v>0.69</c:v>
                </c:pt>
                <c:pt idx="95">
                  <c:v>0.69</c:v>
                </c:pt>
                <c:pt idx="96">
                  <c:v>0.81</c:v>
                </c:pt>
                <c:pt idx="97">
                  <c:v>0.81</c:v>
                </c:pt>
                <c:pt idx="98">
                  <c:v>0.78</c:v>
                </c:pt>
                <c:pt idx="99">
                  <c:v>0.78</c:v>
                </c:pt>
                <c:pt idx="100">
                  <c:v>0.78</c:v>
                </c:pt>
                <c:pt idx="101">
                  <c:v>0.78</c:v>
                </c:pt>
                <c:pt idx="102">
                  <c:v>0.81</c:v>
                </c:pt>
                <c:pt idx="103">
                  <c:v>0.81</c:v>
                </c:pt>
                <c:pt idx="104">
                  <c:v>0.81</c:v>
                </c:pt>
                <c:pt idx="105">
                  <c:v>0.81</c:v>
                </c:pt>
                <c:pt idx="106">
                  <c:v>0.8</c:v>
                </c:pt>
                <c:pt idx="107">
                  <c:v>0.85</c:v>
                </c:pt>
                <c:pt idx="108">
                  <c:v>0.69</c:v>
                </c:pt>
                <c:pt idx="109">
                  <c:v>0.69</c:v>
                </c:pt>
                <c:pt idx="110">
                  <c:v>0.84</c:v>
                </c:pt>
                <c:pt idx="111">
                  <c:v>0.69</c:v>
                </c:pt>
                <c:pt idx="112">
                  <c:v>0.69</c:v>
                </c:pt>
                <c:pt idx="113">
                  <c:v>0.69</c:v>
                </c:pt>
                <c:pt idx="114">
                  <c:v>0.69</c:v>
                </c:pt>
                <c:pt idx="115">
                  <c:v>0.69</c:v>
                </c:pt>
                <c:pt idx="116">
                  <c:v>0.69</c:v>
                </c:pt>
                <c:pt idx="117">
                  <c:v>0.69</c:v>
                </c:pt>
                <c:pt idx="118">
                  <c:v>0.66</c:v>
                </c:pt>
                <c:pt idx="119">
                  <c:v>0.69</c:v>
                </c:pt>
                <c:pt idx="120">
                  <c:v>0.85</c:v>
                </c:pt>
                <c:pt idx="121">
                  <c:v>0.7</c:v>
                </c:pt>
                <c:pt idx="122">
                  <c:v>0.7</c:v>
                </c:pt>
                <c:pt idx="123">
                  <c:v>0.66</c:v>
                </c:pt>
                <c:pt idx="124">
                  <c:v>0.85</c:v>
                </c:pt>
                <c:pt idx="125">
                  <c:v>0.84</c:v>
                </c:pt>
                <c:pt idx="126">
                  <c:v>0.85</c:v>
                </c:pt>
                <c:pt idx="127">
                  <c:v>0.78</c:v>
                </c:pt>
                <c:pt idx="128">
                  <c:v>0.73</c:v>
                </c:pt>
                <c:pt idx="129">
                  <c:v>0.74</c:v>
                </c:pt>
                <c:pt idx="130">
                  <c:v>0.8</c:v>
                </c:pt>
                <c:pt idx="131">
                  <c:v>0.78</c:v>
                </c:pt>
                <c:pt idx="132">
                  <c:v>0.13</c:v>
                </c:pt>
                <c:pt idx="133">
                  <c:v>0.78</c:v>
                </c:pt>
                <c:pt idx="134">
                  <c:v>0.13</c:v>
                </c:pt>
                <c:pt idx="135">
                  <c:v>0.78</c:v>
                </c:pt>
                <c:pt idx="136">
                  <c:v>0.13</c:v>
                </c:pt>
                <c:pt idx="137">
                  <c:v>0.78</c:v>
                </c:pt>
                <c:pt idx="138">
                  <c:v>0.13</c:v>
                </c:pt>
                <c:pt idx="139">
                  <c:v>0.78</c:v>
                </c:pt>
                <c:pt idx="140">
                  <c:v>0.13</c:v>
                </c:pt>
                <c:pt idx="141">
                  <c:v>0.78</c:v>
                </c:pt>
                <c:pt idx="142">
                  <c:v>0.13</c:v>
                </c:pt>
                <c:pt idx="143">
                  <c:v>0.78</c:v>
                </c:pt>
                <c:pt idx="144">
                  <c:v>0.13</c:v>
                </c:pt>
                <c:pt idx="145">
                  <c:v>0.78</c:v>
                </c:pt>
                <c:pt idx="146">
                  <c:v>0.13</c:v>
                </c:pt>
                <c:pt idx="147">
                  <c:v>0.74</c:v>
                </c:pt>
                <c:pt idx="148">
                  <c:v>0.73</c:v>
                </c:pt>
                <c:pt idx="149">
                  <c:v>0.86</c:v>
                </c:pt>
                <c:pt idx="150">
                  <c:v>0.52</c:v>
                </c:pt>
                <c:pt idx="151">
                  <c:v>0.8</c:v>
                </c:pt>
                <c:pt idx="152">
                  <c:v>0.52</c:v>
                </c:pt>
                <c:pt idx="153">
                  <c:v>0.66</c:v>
                </c:pt>
                <c:pt idx="154">
                  <c:v>0.74</c:v>
                </c:pt>
                <c:pt idx="155">
                  <c:v>0.6</c:v>
                </c:pt>
                <c:pt idx="156">
                  <c:v>0.63</c:v>
                </c:pt>
                <c:pt idx="157">
                  <c:v>0.63</c:v>
                </c:pt>
                <c:pt idx="158">
                  <c:v>0.74</c:v>
                </c:pt>
                <c:pt idx="159">
                  <c:v>0.63</c:v>
                </c:pt>
                <c:pt idx="160">
                  <c:v>0.74</c:v>
                </c:pt>
                <c:pt idx="161">
                  <c:v>0.66</c:v>
                </c:pt>
                <c:pt idx="162">
                  <c:v>0.52</c:v>
                </c:pt>
                <c:pt idx="163">
                  <c:v>0.74</c:v>
                </c:pt>
                <c:pt idx="164">
                  <c:v>0.74</c:v>
                </c:pt>
                <c:pt idx="165">
                  <c:v>0.15</c:v>
                </c:pt>
                <c:pt idx="166">
                  <c:v>0.7</c:v>
                </c:pt>
                <c:pt idx="167">
                  <c:v>0.7</c:v>
                </c:pt>
                <c:pt idx="168">
                  <c:v>0.15</c:v>
                </c:pt>
                <c:pt idx="169">
                  <c:v>0.17</c:v>
                </c:pt>
                <c:pt idx="170">
                  <c:v>0.17</c:v>
                </c:pt>
                <c:pt idx="171">
                  <c:v>0.17</c:v>
                </c:pt>
                <c:pt idx="172">
                  <c:v>0.75</c:v>
                </c:pt>
                <c:pt idx="173">
                  <c:v>0.74</c:v>
                </c:pt>
                <c:pt idx="174">
                  <c:v>0.63</c:v>
                </c:pt>
                <c:pt idx="175">
                  <c:v>0.87</c:v>
                </c:pt>
                <c:pt idx="176">
                  <c:v>0.86</c:v>
                </c:pt>
                <c:pt idx="177">
                  <c:v>0.86</c:v>
                </c:pt>
                <c:pt idx="178">
                  <c:v>0.86</c:v>
                </c:pt>
                <c:pt idx="179">
                  <c:v>0.86</c:v>
                </c:pt>
                <c:pt idx="180">
                  <c:v>0.86</c:v>
                </c:pt>
                <c:pt idx="181">
                  <c:v>0.86</c:v>
                </c:pt>
                <c:pt idx="182">
                  <c:v>0.86</c:v>
                </c:pt>
                <c:pt idx="183">
                  <c:v>0.73</c:v>
                </c:pt>
                <c:pt idx="184">
                  <c:v>0.74</c:v>
                </c:pt>
                <c:pt idx="185">
                  <c:v>0.78</c:v>
                </c:pt>
                <c:pt idx="186">
                  <c:v>0.87</c:v>
                </c:pt>
                <c:pt idx="187">
                  <c:v>0.74</c:v>
                </c:pt>
                <c:pt idx="188">
                  <c:v>0.87</c:v>
                </c:pt>
                <c:pt idx="189">
                  <c:v>0.87</c:v>
                </c:pt>
                <c:pt idx="190">
                  <c:v>0.87</c:v>
                </c:pt>
                <c:pt idx="191">
                  <c:v>0.87</c:v>
                </c:pt>
                <c:pt idx="192">
                  <c:v>0.66</c:v>
                </c:pt>
                <c:pt idx="193">
                  <c:v>0.87</c:v>
                </c:pt>
                <c:pt idx="194">
                  <c:v>0.16</c:v>
                </c:pt>
                <c:pt idx="195">
                  <c:v>0.87</c:v>
                </c:pt>
                <c:pt idx="196">
                  <c:v>0.87</c:v>
                </c:pt>
                <c:pt idx="197">
                  <c:v>0.16</c:v>
                </c:pt>
                <c:pt idx="198">
                  <c:v>0.56000000000000005</c:v>
                </c:pt>
                <c:pt idx="199">
                  <c:v>0.56000000000000005</c:v>
                </c:pt>
                <c:pt idx="200">
                  <c:v>0.56000000000000005</c:v>
                </c:pt>
                <c:pt idx="201">
                  <c:v>0.87</c:v>
                </c:pt>
                <c:pt idx="202">
                  <c:v>0.72</c:v>
                </c:pt>
                <c:pt idx="203">
                  <c:v>0.87</c:v>
                </c:pt>
                <c:pt idx="204">
                  <c:v>0.72</c:v>
                </c:pt>
                <c:pt idx="205">
                  <c:v>0.87</c:v>
                </c:pt>
                <c:pt idx="206">
                  <c:v>0.87</c:v>
                </c:pt>
                <c:pt idx="207">
                  <c:v>0.16</c:v>
                </c:pt>
                <c:pt idx="208">
                  <c:v>0.87</c:v>
                </c:pt>
                <c:pt idx="209">
                  <c:v>0.81</c:v>
                </c:pt>
                <c:pt idx="210">
                  <c:v>0.77</c:v>
                </c:pt>
                <c:pt idx="211">
                  <c:v>0.73</c:v>
                </c:pt>
                <c:pt idx="212">
                  <c:v>0.85</c:v>
                </c:pt>
                <c:pt idx="213">
                  <c:v>0.81</c:v>
                </c:pt>
                <c:pt idx="214">
                  <c:v>0.52</c:v>
                </c:pt>
                <c:pt idx="215">
                  <c:v>0.57999999999999996</c:v>
                </c:pt>
                <c:pt idx="216">
                  <c:v>0.69</c:v>
                </c:pt>
                <c:pt idx="217">
                  <c:v>0.84</c:v>
                </c:pt>
                <c:pt idx="218">
                  <c:v>0.79</c:v>
                </c:pt>
                <c:pt idx="219">
                  <c:v>0.64</c:v>
                </c:pt>
                <c:pt idx="220">
                  <c:v>0.84</c:v>
                </c:pt>
                <c:pt idx="221">
                  <c:v>0.84</c:v>
                </c:pt>
                <c:pt idx="222">
                  <c:v>0.79</c:v>
                </c:pt>
                <c:pt idx="223">
                  <c:v>0.76</c:v>
                </c:pt>
                <c:pt idx="224">
                  <c:v>0.75</c:v>
                </c:pt>
                <c:pt idx="225">
                  <c:v>0.75</c:v>
                </c:pt>
                <c:pt idx="226">
                  <c:v>0.76</c:v>
                </c:pt>
                <c:pt idx="227">
                  <c:v>0.76</c:v>
                </c:pt>
                <c:pt idx="228">
                  <c:v>0.76</c:v>
                </c:pt>
                <c:pt idx="229">
                  <c:v>0.85</c:v>
                </c:pt>
                <c:pt idx="230">
                  <c:v>0.31</c:v>
                </c:pt>
                <c:pt idx="231">
                  <c:v>0.25</c:v>
                </c:pt>
                <c:pt idx="232">
                  <c:v>0.1</c:v>
                </c:pt>
                <c:pt idx="233">
                  <c:v>0.76</c:v>
                </c:pt>
                <c:pt idx="234">
                  <c:v>0.75</c:v>
                </c:pt>
                <c:pt idx="235">
                  <c:v>0.76</c:v>
                </c:pt>
                <c:pt idx="236">
                  <c:v>0.75</c:v>
                </c:pt>
                <c:pt idx="237">
                  <c:v>0.75</c:v>
                </c:pt>
                <c:pt idx="238">
                  <c:v>0.76</c:v>
                </c:pt>
                <c:pt idx="239">
                  <c:v>0.82</c:v>
                </c:pt>
                <c:pt idx="240">
                  <c:v>0.62</c:v>
                </c:pt>
                <c:pt idx="241">
                  <c:v>0.62</c:v>
                </c:pt>
                <c:pt idx="242">
                  <c:v>0.82</c:v>
                </c:pt>
                <c:pt idx="243">
                  <c:v>0.2</c:v>
                </c:pt>
                <c:pt idx="244">
                  <c:v>0.76</c:v>
                </c:pt>
                <c:pt idx="245">
                  <c:v>0.75</c:v>
                </c:pt>
                <c:pt idx="246">
                  <c:v>0.85</c:v>
                </c:pt>
                <c:pt idx="247">
                  <c:v>0.41</c:v>
                </c:pt>
                <c:pt idx="248">
                  <c:v>0.13</c:v>
                </c:pt>
                <c:pt idx="249">
                  <c:v>0.13</c:v>
                </c:pt>
                <c:pt idx="250">
                  <c:v>0.8</c:v>
                </c:pt>
                <c:pt idx="251">
                  <c:v>0.8</c:v>
                </c:pt>
              </c:numCache>
            </c:numRef>
          </c:yVal>
          <c:smooth val="0"/>
          <c:extLst>
            <c:ext xmlns:c16="http://schemas.microsoft.com/office/drawing/2014/chart" uri="{C3380CC4-5D6E-409C-BE32-E72D297353CC}">
              <c16:uniqueId val="{00000000-17E2-4400-9DB1-3E40BD4AD22D}"/>
            </c:ext>
          </c:extLst>
        </c:ser>
        <c:ser>
          <c:idx val="3"/>
          <c:order val="1"/>
          <c:tx>
            <c:strRef>
              <c:f>'4. ENERGY STAR QPL'!$M$3:$N$3</c:f>
              <c:strCache>
                <c:ptCount val="1"/>
                <c:pt idx="0">
                  <c:v>CEC Minimum</c:v>
                </c:pt>
              </c:strCache>
            </c:strRef>
          </c:tx>
          <c:spPr>
            <a:ln w="25400" cap="rnd">
              <a:solidFill>
                <a:srgbClr val="FF0000"/>
              </a:solidFill>
              <a:round/>
            </a:ln>
            <a:effectLst/>
          </c:spPr>
          <c:marker>
            <c:symbol val="none"/>
          </c:marker>
          <c:xVal>
            <c:numRef>
              <c:f>'4. ENERGY STAR QPL'!$M$5:$M$13</c:f>
              <c:numCache>
                <c:formatCode>General</c:formatCode>
                <c:ptCount val="9"/>
                <c:pt idx="0">
                  <c:v>1</c:v>
                </c:pt>
                <c:pt idx="1">
                  <c:v>1.5</c:v>
                </c:pt>
                <c:pt idx="2">
                  <c:v>2</c:v>
                </c:pt>
                <c:pt idx="3">
                  <c:v>2.5</c:v>
                </c:pt>
                <c:pt idx="4">
                  <c:v>2.5099999999999998</c:v>
                </c:pt>
                <c:pt idx="5">
                  <c:v>3</c:v>
                </c:pt>
                <c:pt idx="6">
                  <c:v>3.49</c:v>
                </c:pt>
                <c:pt idx="7">
                  <c:v>3.5</c:v>
                </c:pt>
                <c:pt idx="8">
                  <c:v>4</c:v>
                </c:pt>
              </c:numCache>
            </c:numRef>
          </c:xVal>
          <c:yVal>
            <c:numRef>
              <c:f>'4. ENERGY STAR QPL'!$N$5:$N$13</c:f>
              <c:numCache>
                <c:formatCode>General</c:formatCode>
                <c:ptCount val="9"/>
                <c:pt idx="0">
                  <c:v>1.2</c:v>
                </c:pt>
                <c:pt idx="1">
                  <c:v>1.2</c:v>
                </c:pt>
                <c:pt idx="2">
                  <c:v>1.2</c:v>
                </c:pt>
                <c:pt idx="3">
                  <c:v>1.2</c:v>
                </c:pt>
                <c:pt idx="4">
                  <c:v>1.2</c:v>
                </c:pt>
                <c:pt idx="5">
                  <c:v>1.2</c:v>
                </c:pt>
                <c:pt idx="6">
                  <c:v>1.2</c:v>
                </c:pt>
                <c:pt idx="7">
                  <c:v>1.2</c:v>
                </c:pt>
                <c:pt idx="8">
                  <c:v>1.2</c:v>
                </c:pt>
              </c:numCache>
            </c:numRef>
          </c:yVal>
          <c:smooth val="0"/>
          <c:extLst>
            <c:ext xmlns:c16="http://schemas.microsoft.com/office/drawing/2014/chart" uri="{C3380CC4-5D6E-409C-BE32-E72D297353CC}">
              <c16:uniqueId val="{00000001-17E2-4400-9DB1-3E40BD4AD22D}"/>
            </c:ext>
          </c:extLst>
        </c:ser>
        <c:ser>
          <c:idx val="7"/>
          <c:order val="2"/>
          <c:tx>
            <c:strRef>
              <c:f>'4. ENERGY STAR QPL'!$O$3:$P$3</c:f>
              <c:strCache>
                <c:ptCount val="1"/>
                <c:pt idx="0">
                  <c:v>ENERGY STAR V2.0</c:v>
                </c:pt>
              </c:strCache>
            </c:strRef>
          </c:tx>
          <c:spPr>
            <a:ln w="25400" cap="rnd">
              <a:solidFill>
                <a:srgbClr val="5B9BD5"/>
              </a:solidFill>
              <a:round/>
            </a:ln>
            <a:effectLst/>
          </c:spPr>
          <c:marker>
            <c:symbol val="none"/>
          </c:marker>
          <c:xVal>
            <c:numRef>
              <c:f>'4. ENERGY STAR QPL'!$O$5:$O$13</c:f>
              <c:numCache>
                <c:formatCode>General</c:formatCode>
                <c:ptCount val="9"/>
                <c:pt idx="0">
                  <c:v>1</c:v>
                </c:pt>
                <c:pt idx="1">
                  <c:v>1.5</c:v>
                </c:pt>
                <c:pt idx="2">
                  <c:v>2</c:v>
                </c:pt>
                <c:pt idx="3">
                  <c:v>2.5</c:v>
                </c:pt>
                <c:pt idx="4">
                  <c:v>2.5099999999999998</c:v>
                </c:pt>
                <c:pt idx="5">
                  <c:v>3</c:v>
                </c:pt>
                <c:pt idx="6">
                  <c:v>3.49</c:v>
                </c:pt>
                <c:pt idx="7">
                  <c:v>3.5</c:v>
                </c:pt>
                <c:pt idx="8">
                  <c:v>4</c:v>
                </c:pt>
              </c:numCache>
            </c:numRef>
          </c:xVal>
          <c:yVal>
            <c:numRef>
              <c:f>'4. ENERGY STAR QPL'!$P$5:$P$13</c:f>
              <c:numCache>
                <c:formatCode>General</c:formatCode>
                <c:ptCount val="9"/>
                <c:pt idx="0">
                  <c:v>0.16</c:v>
                </c:pt>
                <c:pt idx="1">
                  <c:v>0.16</c:v>
                </c:pt>
                <c:pt idx="2">
                  <c:v>0.16</c:v>
                </c:pt>
                <c:pt idx="3">
                  <c:v>0.16</c:v>
                </c:pt>
                <c:pt idx="4">
                  <c:v>0.87</c:v>
                </c:pt>
                <c:pt idx="5">
                  <c:v>0.87</c:v>
                </c:pt>
                <c:pt idx="6">
                  <c:v>0.87</c:v>
                </c:pt>
                <c:pt idx="7">
                  <c:v>0.18</c:v>
                </c:pt>
                <c:pt idx="8">
                  <c:v>0.18</c:v>
                </c:pt>
              </c:numCache>
            </c:numRef>
          </c:yVal>
          <c:smooth val="0"/>
          <c:extLst>
            <c:ext xmlns:c16="http://schemas.microsoft.com/office/drawing/2014/chart" uri="{C3380CC4-5D6E-409C-BE32-E72D297353CC}">
              <c16:uniqueId val="{00000002-17E2-4400-9DB1-3E40BD4AD22D}"/>
            </c:ext>
          </c:extLst>
        </c:ser>
        <c:ser>
          <c:idx val="4"/>
          <c:order val="3"/>
          <c:tx>
            <c:strRef>
              <c:f>'4. ENERGY STAR QPL'!$Q$3:$R$3</c:f>
              <c:strCache>
                <c:ptCount val="1"/>
                <c:pt idx="0">
                  <c:v>ENERGY STAR V3.0 Proposal</c:v>
                </c:pt>
              </c:strCache>
            </c:strRef>
          </c:tx>
          <c:spPr>
            <a:ln w="25400" cap="rnd">
              <a:solidFill>
                <a:srgbClr val="00B050"/>
              </a:solidFill>
              <a:round/>
            </a:ln>
            <a:effectLst/>
          </c:spPr>
          <c:marker>
            <c:symbol val="none"/>
          </c:marker>
          <c:xVal>
            <c:numRef>
              <c:f>'4. ENERGY STAR QPL'!$Q$5:$Q$13</c:f>
              <c:numCache>
                <c:formatCode>General</c:formatCode>
                <c:ptCount val="9"/>
                <c:pt idx="0">
                  <c:v>1</c:v>
                </c:pt>
                <c:pt idx="1">
                  <c:v>1.5</c:v>
                </c:pt>
                <c:pt idx="2">
                  <c:v>2</c:v>
                </c:pt>
                <c:pt idx="3">
                  <c:v>2.5</c:v>
                </c:pt>
                <c:pt idx="4">
                  <c:v>2.5099999999999998</c:v>
                </c:pt>
                <c:pt idx="5">
                  <c:v>3</c:v>
                </c:pt>
                <c:pt idx="6">
                  <c:v>3.49</c:v>
                </c:pt>
                <c:pt idx="7">
                  <c:v>3.5</c:v>
                </c:pt>
                <c:pt idx="8">
                  <c:v>4</c:v>
                </c:pt>
              </c:numCache>
            </c:numRef>
          </c:xVal>
          <c:yVal>
            <c:numRef>
              <c:f>'4. ENERGY STAR QPL'!$R$5:$R$13</c:f>
              <c:numCache>
                <c:formatCode>General</c:formatCode>
                <c:ptCount val="9"/>
                <c:pt idx="0">
                  <c:v>0.16</c:v>
                </c:pt>
                <c:pt idx="1">
                  <c:v>0.16</c:v>
                </c:pt>
                <c:pt idx="2">
                  <c:v>0.16</c:v>
                </c:pt>
                <c:pt idx="3">
                  <c:v>0.16</c:v>
                </c:pt>
                <c:pt idx="4">
                  <c:v>0.7</c:v>
                </c:pt>
                <c:pt idx="5">
                  <c:v>0.7</c:v>
                </c:pt>
                <c:pt idx="6">
                  <c:v>0.7</c:v>
                </c:pt>
                <c:pt idx="7">
                  <c:v>0.18</c:v>
                </c:pt>
                <c:pt idx="8">
                  <c:v>0.18</c:v>
                </c:pt>
              </c:numCache>
            </c:numRef>
          </c:yVal>
          <c:smooth val="0"/>
          <c:extLst>
            <c:ext xmlns:c16="http://schemas.microsoft.com/office/drawing/2014/chart" uri="{C3380CC4-5D6E-409C-BE32-E72D297353CC}">
              <c16:uniqueId val="{00000003-17E2-4400-9DB1-3E40BD4AD22D}"/>
            </c:ext>
          </c:extLst>
        </c:ser>
        <c:ser>
          <c:idx val="0"/>
          <c:order val="4"/>
          <c:tx>
            <c:v>CEC Product Database</c:v>
          </c:tx>
          <c:spPr>
            <a:ln w="25400" cap="rnd">
              <a:noFill/>
              <a:round/>
            </a:ln>
            <a:effectLst/>
          </c:spPr>
          <c:marker>
            <c:symbol val="circle"/>
            <c:size val="8"/>
            <c:spPr>
              <a:solidFill>
                <a:schemeClr val="accent1"/>
              </a:solidFill>
              <a:ln w="9525">
                <a:solidFill>
                  <a:sysClr val="windowText" lastClr="000000"/>
                </a:solidFill>
              </a:ln>
              <a:effectLst/>
            </c:spPr>
          </c:marker>
          <c:xVal>
            <c:numRef>
              <c:f>'5. CEC Dataset'!$J$12:$J$1023</c:f>
              <c:numCache>
                <c:formatCode>General</c:formatCode>
                <c:ptCount val="1012"/>
                <c:pt idx="0">
                  <c:v>2</c:v>
                </c:pt>
                <c:pt idx="1">
                  <c:v>3</c:v>
                </c:pt>
                <c:pt idx="2">
                  <c:v>3</c:v>
                </c:pt>
                <c:pt idx="3">
                  <c:v>3</c:v>
                </c:pt>
                <c:pt idx="4">
                  <c:v>3</c:v>
                </c:pt>
                <c:pt idx="5">
                  <c:v>3</c:v>
                </c:pt>
                <c:pt idx="6">
                  <c:v>3</c:v>
                </c:pt>
                <c:pt idx="7">
                  <c:v>3</c:v>
                </c:pt>
                <c:pt idx="8">
                  <c:v>#N/A</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2</c:v>
                </c:pt>
                <c:pt idx="62">
                  <c:v>3</c:v>
                </c:pt>
                <c:pt idx="63">
                  <c:v>2</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2</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3</c:v>
                </c:pt>
                <c:pt idx="142">
                  <c:v>3</c:v>
                </c:pt>
                <c:pt idx="143">
                  <c:v>3</c:v>
                </c:pt>
                <c:pt idx="144">
                  <c:v>3</c:v>
                </c:pt>
                <c:pt idx="145">
                  <c:v>3</c:v>
                </c:pt>
                <c:pt idx="146">
                  <c:v>3</c:v>
                </c:pt>
                <c:pt idx="147">
                  <c:v>3</c:v>
                </c:pt>
                <c:pt idx="148">
                  <c:v>3</c:v>
                </c:pt>
                <c:pt idx="149">
                  <c:v>3</c:v>
                </c:pt>
                <c:pt idx="150">
                  <c:v>3</c:v>
                </c:pt>
                <c:pt idx="151">
                  <c:v>3</c:v>
                </c:pt>
                <c:pt idx="152">
                  <c:v>3</c:v>
                </c:pt>
                <c:pt idx="153">
                  <c:v>3</c:v>
                </c:pt>
                <c:pt idx="154">
                  <c:v>3</c:v>
                </c:pt>
                <c:pt idx="155">
                  <c:v>3</c:v>
                </c:pt>
                <c:pt idx="156">
                  <c:v>3</c:v>
                </c:pt>
                <c:pt idx="157">
                  <c:v>3</c:v>
                </c:pt>
                <c:pt idx="158">
                  <c:v>3</c:v>
                </c:pt>
                <c:pt idx="159">
                  <c:v>3</c:v>
                </c:pt>
                <c:pt idx="160">
                  <c:v>3</c:v>
                </c:pt>
                <c:pt idx="161">
                  <c:v>3</c:v>
                </c:pt>
                <c:pt idx="162">
                  <c:v>3</c:v>
                </c:pt>
                <c:pt idx="163">
                  <c:v>3</c:v>
                </c:pt>
                <c:pt idx="164">
                  <c:v>3</c:v>
                </c:pt>
                <c:pt idx="165">
                  <c:v>3</c:v>
                </c:pt>
                <c:pt idx="166">
                  <c:v>3</c:v>
                </c:pt>
                <c:pt idx="167">
                  <c:v>3</c:v>
                </c:pt>
                <c:pt idx="168">
                  <c:v>3</c:v>
                </c:pt>
                <c:pt idx="169">
                  <c:v>3</c:v>
                </c:pt>
                <c:pt idx="170">
                  <c:v>3</c:v>
                </c:pt>
                <c:pt idx="171">
                  <c:v>3</c:v>
                </c:pt>
                <c:pt idx="172">
                  <c:v>3</c:v>
                </c:pt>
                <c:pt idx="173">
                  <c:v>3</c:v>
                </c:pt>
                <c:pt idx="174">
                  <c:v>3</c:v>
                </c:pt>
                <c:pt idx="175">
                  <c:v>3</c:v>
                </c:pt>
                <c:pt idx="176">
                  <c:v>3</c:v>
                </c:pt>
                <c:pt idx="177">
                  <c:v>3</c:v>
                </c:pt>
                <c:pt idx="178">
                  <c:v>3</c:v>
                </c:pt>
                <c:pt idx="179">
                  <c:v>3</c:v>
                </c:pt>
                <c:pt idx="180">
                  <c:v>3</c:v>
                </c:pt>
                <c:pt idx="181">
                  <c:v>3</c:v>
                </c:pt>
                <c:pt idx="182">
                  <c:v>3</c:v>
                </c:pt>
                <c:pt idx="183">
                  <c:v>3</c:v>
                </c:pt>
                <c:pt idx="184">
                  <c:v>3</c:v>
                </c:pt>
                <c:pt idx="185">
                  <c:v>3</c:v>
                </c:pt>
                <c:pt idx="186">
                  <c:v>3</c:v>
                </c:pt>
                <c:pt idx="187">
                  <c:v>3</c:v>
                </c:pt>
                <c:pt idx="188">
                  <c:v>1</c:v>
                </c:pt>
                <c:pt idx="189">
                  <c:v>3</c:v>
                </c:pt>
                <c:pt idx="190">
                  <c:v>3</c:v>
                </c:pt>
                <c:pt idx="191">
                  <c:v>3</c:v>
                </c:pt>
                <c:pt idx="192">
                  <c:v>3</c:v>
                </c:pt>
                <c:pt idx="193">
                  <c:v>3</c:v>
                </c:pt>
                <c:pt idx="194">
                  <c:v>3</c:v>
                </c:pt>
                <c:pt idx="195">
                  <c:v>3</c:v>
                </c:pt>
                <c:pt idx="196">
                  <c:v>3</c:v>
                </c:pt>
                <c:pt idx="197">
                  <c:v>3</c:v>
                </c:pt>
                <c:pt idx="198">
                  <c:v>3</c:v>
                </c:pt>
                <c:pt idx="199">
                  <c:v>3</c:v>
                </c:pt>
                <c:pt idx="200">
                  <c:v>3</c:v>
                </c:pt>
                <c:pt idx="201">
                  <c:v>3</c:v>
                </c:pt>
                <c:pt idx="202">
                  <c:v>3</c:v>
                </c:pt>
                <c:pt idx="203">
                  <c:v>3</c:v>
                </c:pt>
                <c:pt idx="204">
                  <c:v>3</c:v>
                </c:pt>
                <c:pt idx="205">
                  <c:v>3</c:v>
                </c:pt>
                <c:pt idx="206">
                  <c:v>3</c:v>
                </c:pt>
                <c:pt idx="207">
                  <c:v>3</c:v>
                </c:pt>
                <c:pt idx="208">
                  <c:v>3</c:v>
                </c:pt>
                <c:pt idx="209">
                  <c:v>3</c:v>
                </c:pt>
                <c:pt idx="210">
                  <c:v>3</c:v>
                </c:pt>
                <c:pt idx="211">
                  <c:v>3</c:v>
                </c:pt>
                <c:pt idx="212">
                  <c:v>3</c:v>
                </c:pt>
                <c:pt idx="213">
                  <c:v>3</c:v>
                </c:pt>
                <c:pt idx="214">
                  <c:v>3</c:v>
                </c:pt>
                <c:pt idx="215">
                  <c:v>3</c:v>
                </c:pt>
                <c:pt idx="216">
                  <c:v>3</c:v>
                </c:pt>
                <c:pt idx="217">
                  <c:v>3</c:v>
                </c:pt>
                <c:pt idx="218">
                  <c:v>3</c:v>
                </c:pt>
                <c:pt idx="219">
                  <c:v>3</c:v>
                </c:pt>
                <c:pt idx="220">
                  <c:v>3</c:v>
                </c:pt>
                <c:pt idx="221">
                  <c:v>3</c:v>
                </c:pt>
                <c:pt idx="222">
                  <c:v>3</c:v>
                </c:pt>
                <c:pt idx="223">
                  <c:v>3</c:v>
                </c:pt>
                <c:pt idx="224">
                  <c:v>3</c:v>
                </c:pt>
                <c:pt idx="225">
                  <c:v>3</c:v>
                </c:pt>
                <c:pt idx="226">
                  <c:v>3</c:v>
                </c:pt>
                <c:pt idx="227">
                  <c:v>3</c:v>
                </c:pt>
                <c:pt idx="228">
                  <c:v>3</c:v>
                </c:pt>
                <c:pt idx="229">
                  <c:v>3</c:v>
                </c:pt>
                <c:pt idx="230">
                  <c:v>3</c:v>
                </c:pt>
                <c:pt idx="231">
                  <c:v>3</c:v>
                </c:pt>
                <c:pt idx="232">
                  <c:v>3</c:v>
                </c:pt>
                <c:pt idx="233">
                  <c:v>3</c:v>
                </c:pt>
                <c:pt idx="234">
                  <c:v>3</c:v>
                </c:pt>
                <c:pt idx="235">
                  <c:v>3</c:v>
                </c:pt>
                <c:pt idx="236">
                  <c:v>3</c:v>
                </c:pt>
                <c:pt idx="237">
                  <c:v>3</c:v>
                </c:pt>
                <c:pt idx="238">
                  <c:v>3</c:v>
                </c:pt>
                <c:pt idx="239">
                  <c:v>3</c:v>
                </c:pt>
                <c:pt idx="240">
                  <c:v>3</c:v>
                </c:pt>
                <c:pt idx="241">
                  <c:v>3</c:v>
                </c:pt>
                <c:pt idx="242">
                  <c:v>3</c:v>
                </c:pt>
                <c:pt idx="243">
                  <c:v>3</c:v>
                </c:pt>
                <c:pt idx="244">
                  <c:v>2</c:v>
                </c:pt>
                <c:pt idx="245">
                  <c:v>3</c:v>
                </c:pt>
                <c:pt idx="246">
                  <c:v>3</c:v>
                </c:pt>
                <c:pt idx="247">
                  <c:v>3</c:v>
                </c:pt>
                <c:pt idx="248">
                  <c:v>3</c:v>
                </c:pt>
                <c:pt idx="249">
                  <c:v>3</c:v>
                </c:pt>
                <c:pt idx="250">
                  <c:v>3</c:v>
                </c:pt>
                <c:pt idx="251">
                  <c:v>3</c:v>
                </c:pt>
                <c:pt idx="252">
                  <c:v>3</c:v>
                </c:pt>
                <c:pt idx="253">
                  <c:v>3</c:v>
                </c:pt>
                <c:pt idx="254">
                  <c:v>3</c:v>
                </c:pt>
                <c:pt idx="255">
                  <c:v>3</c:v>
                </c:pt>
                <c:pt idx="256">
                  <c:v>3</c:v>
                </c:pt>
                <c:pt idx="257">
                  <c:v>3</c:v>
                </c:pt>
                <c:pt idx="258">
                  <c:v>3</c:v>
                </c:pt>
                <c:pt idx="259">
                  <c:v>3</c:v>
                </c:pt>
                <c:pt idx="260">
                  <c:v>3</c:v>
                </c:pt>
                <c:pt idx="261">
                  <c:v>3</c:v>
                </c:pt>
                <c:pt idx="262">
                  <c:v>3</c:v>
                </c:pt>
                <c:pt idx="263">
                  <c:v>3</c:v>
                </c:pt>
                <c:pt idx="264">
                  <c:v>3</c:v>
                </c:pt>
                <c:pt idx="265">
                  <c:v>3</c:v>
                </c:pt>
                <c:pt idx="266">
                  <c:v>3</c:v>
                </c:pt>
                <c:pt idx="267">
                  <c:v>3</c:v>
                </c:pt>
                <c:pt idx="268">
                  <c:v>3</c:v>
                </c:pt>
                <c:pt idx="269">
                  <c:v>2</c:v>
                </c:pt>
                <c:pt idx="270">
                  <c:v>3</c:v>
                </c:pt>
                <c:pt idx="271">
                  <c:v>2</c:v>
                </c:pt>
                <c:pt idx="272">
                  <c:v>3</c:v>
                </c:pt>
                <c:pt idx="273">
                  <c:v>2</c:v>
                </c:pt>
                <c:pt idx="274">
                  <c:v>3</c:v>
                </c:pt>
                <c:pt idx="275">
                  <c:v>3</c:v>
                </c:pt>
                <c:pt idx="276">
                  <c:v>2</c:v>
                </c:pt>
                <c:pt idx="277">
                  <c:v>3</c:v>
                </c:pt>
                <c:pt idx="278">
                  <c:v>3</c:v>
                </c:pt>
                <c:pt idx="279">
                  <c:v>3</c:v>
                </c:pt>
                <c:pt idx="280">
                  <c:v>3</c:v>
                </c:pt>
                <c:pt idx="281">
                  <c:v>3</c:v>
                </c:pt>
                <c:pt idx="282">
                  <c:v>2</c:v>
                </c:pt>
                <c:pt idx="283">
                  <c:v>3</c:v>
                </c:pt>
                <c:pt idx="284">
                  <c:v>3</c:v>
                </c:pt>
                <c:pt idx="285">
                  <c:v>3</c:v>
                </c:pt>
                <c:pt idx="286">
                  <c:v>3</c:v>
                </c:pt>
                <c:pt idx="287">
                  <c:v>3</c:v>
                </c:pt>
                <c:pt idx="288">
                  <c:v>3</c:v>
                </c:pt>
                <c:pt idx="289">
                  <c:v>3</c:v>
                </c:pt>
                <c:pt idx="290">
                  <c:v>3</c:v>
                </c:pt>
                <c:pt idx="291">
                  <c:v>3</c:v>
                </c:pt>
                <c:pt idx="292">
                  <c:v>3</c:v>
                </c:pt>
                <c:pt idx="293">
                  <c:v>3</c:v>
                </c:pt>
                <c:pt idx="294">
                  <c:v>3</c:v>
                </c:pt>
                <c:pt idx="295">
                  <c:v>3</c:v>
                </c:pt>
                <c:pt idx="296">
                  <c:v>3</c:v>
                </c:pt>
                <c:pt idx="297">
                  <c:v>3</c:v>
                </c:pt>
                <c:pt idx="298">
                  <c:v>2</c:v>
                </c:pt>
                <c:pt idx="299">
                  <c:v>3</c:v>
                </c:pt>
                <c:pt idx="300">
                  <c:v>3</c:v>
                </c:pt>
                <c:pt idx="301">
                  <c:v>3</c:v>
                </c:pt>
                <c:pt idx="302">
                  <c:v>3</c:v>
                </c:pt>
                <c:pt idx="303">
                  <c:v>3</c:v>
                </c:pt>
                <c:pt idx="304">
                  <c:v>3</c:v>
                </c:pt>
                <c:pt idx="305">
                  <c:v>3</c:v>
                </c:pt>
                <c:pt idx="306">
                  <c:v>3</c:v>
                </c:pt>
                <c:pt idx="307">
                  <c:v>3</c:v>
                </c:pt>
                <c:pt idx="308">
                  <c:v>3</c:v>
                </c:pt>
                <c:pt idx="309">
                  <c:v>3</c:v>
                </c:pt>
                <c:pt idx="310">
                  <c:v>3</c:v>
                </c:pt>
                <c:pt idx="311">
                  <c:v>3</c:v>
                </c:pt>
                <c:pt idx="312">
                  <c:v>3</c:v>
                </c:pt>
                <c:pt idx="313">
                  <c:v>3</c:v>
                </c:pt>
                <c:pt idx="314">
                  <c:v>3</c:v>
                </c:pt>
                <c:pt idx="315">
                  <c:v>3</c:v>
                </c:pt>
                <c:pt idx="316">
                  <c:v>3</c:v>
                </c:pt>
                <c:pt idx="317">
                  <c:v>3</c:v>
                </c:pt>
                <c:pt idx="318">
                  <c:v>3</c:v>
                </c:pt>
                <c:pt idx="319">
                  <c:v>3</c:v>
                </c:pt>
                <c:pt idx="320">
                  <c:v>3</c:v>
                </c:pt>
                <c:pt idx="321">
                  <c:v>3</c:v>
                </c:pt>
                <c:pt idx="322">
                  <c:v>3</c:v>
                </c:pt>
                <c:pt idx="323">
                  <c:v>3</c:v>
                </c:pt>
                <c:pt idx="324">
                  <c:v>3</c:v>
                </c:pt>
                <c:pt idx="325">
                  <c:v>3</c:v>
                </c:pt>
                <c:pt idx="326">
                  <c:v>3</c:v>
                </c:pt>
                <c:pt idx="327">
                  <c:v>3</c:v>
                </c:pt>
                <c:pt idx="328">
                  <c:v>3</c:v>
                </c:pt>
                <c:pt idx="329">
                  <c:v>3</c:v>
                </c:pt>
                <c:pt idx="330">
                  <c:v>3</c:v>
                </c:pt>
                <c:pt idx="331">
                  <c:v>3</c:v>
                </c:pt>
                <c:pt idx="332">
                  <c:v>3</c:v>
                </c:pt>
                <c:pt idx="333">
                  <c:v>3</c:v>
                </c:pt>
                <c:pt idx="334">
                  <c:v>3</c:v>
                </c:pt>
                <c:pt idx="335">
                  <c:v>3</c:v>
                </c:pt>
                <c:pt idx="336">
                  <c:v>3</c:v>
                </c:pt>
                <c:pt idx="337">
                  <c:v>3</c:v>
                </c:pt>
                <c:pt idx="338">
                  <c:v>3</c:v>
                </c:pt>
                <c:pt idx="339">
                  <c:v>2</c:v>
                </c:pt>
                <c:pt idx="340">
                  <c:v>3</c:v>
                </c:pt>
                <c:pt idx="341">
                  <c:v>3</c:v>
                </c:pt>
                <c:pt idx="342">
                  <c:v>3</c:v>
                </c:pt>
                <c:pt idx="343">
                  <c:v>3</c:v>
                </c:pt>
                <c:pt idx="344">
                  <c:v>3</c:v>
                </c:pt>
                <c:pt idx="345">
                  <c:v>3</c:v>
                </c:pt>
                <c:pt idx="346">
                  <c:v>3</c:v>
                </c:pt>
                <c:pt idx="347">
                  <c:v>3</c:v>
                </c:pt>
                <c:pt idx="348">
                  <c:v>3</c:v>
                </c:pt>
                <c:pt idx="349">
                  <c:v>3</c:v>
                </c:pt>
                <c:pt idx="350">
                  <c:v>3</c:v>
                </c:pt>
                <c:pt idx="351">
                  <c:v>3</c:v>
                </c:pt>
                <c:pt idx="352">
                  <c:v>3</c:v>
                </c:pt>
                <c:pt idx="353">
                  <c:v>3</c:v>
                </c:pt>
                <c:pt idx="354">
                  <c:v>3</c:v>
                </c:pt>
                <c:pt idx="355">
                  <c:v>3</c:v>
                </c:pt>
                <c:pt idx="356">
                  <c:v>3</c:v>
                </c:pt>
                <c:pt idx="357">
                  <c:v>3</c:v>
                </c:pt>
                <c:pt idx="358">
                  <c:v>3</c:v>
                </c:pt>
                <c:pt idx="359">
                  <c:v>3</c:v>
                </c:pt>
                <c:pt idx="360">
                  <c:v>3</c:v>
                </c:pt>
                <c:pt idx="361">
                  <c:v>3</c:v>
                </c:pt>
                <c:pt idx="362">
                  <c:v>3</c:v>
                </c:pt>
                <c:pt idx="363">
                  <c:v>3</c:v>
                </c:pt>
                <c:pt idx="364">
                  <c:v>3</c:v>
                </c:pt>
                <c:pt idx="365">
                  <c:v>3</c:v>
                </c:pt>
                <c:pt idx="366">
                  <c:v>3</c:v>
                </c:pt>
                <c:pt idx="367">
                  <c:v>3</c:v>
                </c:pt>
                <c:pt idx="368">
                  <c:v>3</c:v>
                </c:pt>
                <c:pt idx="369">
                  <c:v>3</c:v>
                </c:pt>
                <c:pt idx="370">
                  <c:v>3</c:v>
                </c:pt>
                <c:pt idx="371">
                  <c:v>3</c:v>
                </c:pt>
                <c:pt idx="372">
                  <c:v>3</c:v>
                </c:pt>
                <c:pt idx="373">
                  <c:v>3</c:v>
                </c:pt>
                <c:pt idx="374">
                  <c:v>3</c:v>
                </c:pt>
                <c:pt idx="375">
                  <c:v>3</c:v>
                </c:pt>
                <c:pt idx="376">
                  <c:v>3</c:v>
                </c:pt>
                <c:pt idx="377">
                  <c:v>3</c:v>
                </c:pt>
                <c:pt idx="378">
                  <c:v>3</c:v>
                </c:pt>
                <c:pt idx="379">
                  <c:v>3</c:v>
                </c:pt>
                <c:pt idx="380">
                  <c:v>2</c:v>
                </c:pt>
                <c:pt idx="381">
                  <c:v>3</c:v>
                </c:pt>
                <c:pt idx="382">
                  <c:v>3</c:v>
                </c:pt>
                <c:pt idx="383">
                  <c:v>2</c:v>
                </c:pt>
                <c:pt idx="384">
                  <c:v>3</c:v>
                </c:pt>
                <c:pt idx="385">
                  <c:v>3</c:v>
                </c:pt>
                <c:pt idx="386">
                  <c:v>3</c:v>
                </c:pt>
                <c:pt idx="387">
                  <c:v>3</c:v>
                </c:pt>
                <c:pt idx="388">
                  <c:v>3</c:v>
                </c:pt>
                <c:pt idx="389">
                  <c:v>3</c:v>
                </c:pt>
                <c:pt idx="390">
                  <c:v>3</c:v>
                </c:pt>
                <c:pt idx="391">
                  <c:v>3</c:v>
                </c:pt>
                <c:pt idx="392">
                  <c:v>3</c:v>
                </c:pt>
                <c:pt idx="393">
                  <c:v>3</c:v>
                </c:pt>
                <c:pt idx="394">
                  <c:v>3</c:v>
                </c:pt>
                <c:pt idx="395">
                  <c:v>3</c:v>
                </c:pt>
                <c:pt idx="396">
                  <c:v>3</c:v>
                </c:pt>
                <c:pt idx="397">
                  <c:v>3</c:v>
                </c:pt>
                <c:pt idx="398">
                  <c:v>3</c:v>
                </c:pt>
                <c:pt idx="399">
                  <c:v>3</c:v>
                </c:pt>
                <c:pt idx="400">
                  <c:v>3</c:v>
                </c:pt>
                <c:pt idx="401">
                  <c:v>3</c:v>
                </c:pt>
                <c:pt idx="402">
                  <c:v>3</c:v>
                </c:pt>
                <c:pt idx="403">
                  <c:v>3</c:v>
                </c:pt>
                <c:pt idx="404">
                  <c:v>3</c:v>
                </c:pt>
                <c:pt idx="405">
                  <c:v>3</c:v>
                </c:pt>
                <c:pt idx="406">
                  <c:v>3</c:v>
                </c:pt>
                <c:pt idx="407">
                  <c:v>3</c:v>
                </c:pt>
                <c:pt idx="408">
                  <c:v>3</c:v>
                </c:pt>
                <c:pt idx="409">
                  <c:v>3</c:v>
                </c:pt>
                <c:pt idx="410">
                  <c:v>2</c:v>
                </c:pt>
                <c:pt idx="411">
                  <c:v>3</c:v>
                </c:pt>
                <c:pt idx="412">
                  <c:v>3</c:v>
                </c:pt>
                <c:pt idx="413">
                  <c:v>3</c:v>
                </c:pt>
                <c:pt idx="414">
                  <c:v>3</c:v>
                </c:pt>
                <c:pt idx="415">
                  <c:v>3</c:v>
                </c:pt>
                <c:pt idx="416">
                  <c:v>3</c:v>
                </c:pt>
                <c:pt idx="417">
                  <c:v>2</c:v>
                </c:pt>
                <c:pt idx="418">
                  <c:v>3</c:v>
                </c:pt>
                <c:pt idx="419">
                  <c:v>3</c:v>
                </c:pt>
                <c:pt idx="420">
                  <c:v>3</c:v>
                </c:pt>
                <c:pt idx="421">
                  <c:v>3</c:v>
                </c:pt>
                <c:pt idx="422">
                  <c:v>3</c:v>
                </c:pt>
                <c:pt idx="423">
                  <c:v>3</c:v>
                </c:pt>
                <c:pt idx="424">
                  <c:v>3</c:v>
                </c:pt>
                <c:pt idx="425">
                  <c:v>3</c:v>
                </c:pt>
                <c:pt idx="426">
                  <c:v>3</c:v>
                </c:pt>
                <c:pt idx="427">
                  <c:v>3</c:v>
                </c:pt>
                <c:pt idx="428">
                  <c:v>2</c:v>
                </c:pt>
                <c:pt idx="429">
                  <c:v>2</c:v>
                </c:pt>
                <c:pt idx="430">
                  <c:v>3</c:v>
                </c:pt>
                <c:pt idx="431">
                  <c:v>3</c:v>
                </c:pt>
                <c:pt idx="432">
                  <c:v>3</c:v>
                </c:pt>
                <c:pt idx="433">
                  <c:v>3</c:v>
                </c:pt>
                <c:pt idx="434">
                  <c:v>3</c:v>
                </c:pt>
                <c:pt idx="435">
                  <c:v>3</c:v>
                </c:pt>
                <c:pt idx="436">
                  <c:v>3</c:v>
                </c:pt>
                <c:pt idx="437">
                  <c:v>3</c:v>
                </c:pt>
                <c:pt idx="438">
                  <c:v>3</c:v>
                </c:pt>
                <c:pt idx="439">
                  <c:v>3</c:v>
                </c:pt>
                <c:pt idx="440">
                  <c:v>3</c:v>
                </c:pt>
                <c:pt idx="441">
                  <c:v>3</c:v>
                </c:pt>
                <c:pt idx="442">
                  <c:v>3</c:v>
                </c:pt>
                <c:pt idx="443">
                  <c:v>3</c:v>
                </c:pt>
                <c:pt idx="444">
                  <c:v>3</c:v>
                </c:pt>
                <c:pt idx="445">
                  <c:v>3</c:v>
                </c:pt>
                <c:pt idx="446">
                  <c:v>3</c:v>
                </c:pt>
                <c:pt idx="447">
                  <c:v>3</c:v>
                </c:pt>
                <c:pt idx="448">
                  <c:v>3</c:v>
                </c:pt>
                <c:pt idx="449">
                  <c:v>3</c:v>
                </c:pt>
                <c:pt idx="450">
                  <c:v>3</c:v>
                </c:pt>
                <c:pt idx="451">
                  <c:v>3</c:v>
                </c:pt>
                <c:pt idx="452">
                  <c:v>3</c:v>
                </c:pt>
                <c:pt idx="453">
                  <c:v>3</c:v>
                </c:pt>
                <c:pt idx="454">
                  <c:v>3</c:v>
                </c:pt>
                <c:pt idx="455">
                  <c:v>3</c:v>
                </c:pt>
                <c:pt idx="456">
                  <c:v>3</c:v>
                </c:pt>
                <c:pt idx="457">
                  <c:v>2</c:v>
                </c:pt>
                <c:pt idx="458">
                  <c:v>3</c:v>
                </c:pt>
                <c:pt idx="459">
                  <c:v>3</c:v>
                </c:pt>
                <c:pt idx="460">
                  <c:v>3</c:v>
                </c:pt>
                <c:pt idx="461">
                  <c:v>3</c:v>
                </c:pt>
                <c:pt idx="462">
                  <c:v>3</c:v>
                </c:pt>
                <c:pt idx="463">
                  <c:v>3</c:v>
                </c:pt>
                <c:pt idx="464">
                  <c:v>3</c:v>
                </c:pt>
                <c:pt idx="465">
                  <c:v>3</c:v>
                </c:pt>
                <c:pt idx="466">
                  <c:v>3</c:v>
                </c:pt>
                <c:pt idx="467">
                  <c:v>3</c:v>
                </c:pt>
                <c:pt idx="468">
                  <c:v>3</c:v>
                </c:pt>
                <c:pt idx="469">
                  <c:v>3</c:v>
                </c:pt>
                <c:pt idx="470">
                  <c:v>3</c:v>
                </c:pt>
                <c:pt idx="471">
                  <c:v>3</c:v>
                </c:pt>
                <c:pt idx="472">
                  <c:v>3</c:v>
                </c:pt>
                <c:pt idx="473">
                  <c:v>3</c:v>
                </c:pt>
                <c:pt idx="474">
                  <c:v>3</c:v>
                </c:pt>
                <c:pt idx="475">
                  <c:v>3</c:v>
                </c:pt>
                <c:pt idx="476">
                  <c:v>3</c:v>
                </c:pt>
                <c:pt idx="477">
                  <c:v>3</c:v>
                </c:pt>
                <c:pt idx="478">
                  <c:v>3</c:v>
                </c:pt>
                <c:pt idx="479">
                  <c:v>3</c:v>
                </c:pt>
                <c:pt idx="480">
                  <c:v>2</c:v>
                </c:pt>
                <c:pt idx="481">
                  <c:v>3</c:v>
                </c:pt>
                <c:pt idx="482">
                  <c:v>3</c:v>
                </c:pt>
                <c:pt idx="483">
                  <c:v>3</c:v>
                </c:pt>
                <c:pt idx="484">
                  <c:v>3</c:v>
                </c:pt>
                <c:pt idx="485">
                  <c:v>3</c:v>
                </c:pt>
                <c:pt idx="486">
                  <c:v>3</c:v>
                </c:pt>
                <c:pt idx="487">
                  <c:v>3</c:v>
                </c:pt>
                <c:pt idx="488">
                  <c:v>3</c:v>
                </c:pt>
                <c:pt idx="489">
                  <c:v>3</c:v>
                </c:pt>
                <c:pt idx="490">
                  <c:v>2</c:v>
                </c:pt>
                <c:pt idx="491">
                  <c:v>3</c:v>
                </c:pt>
                <c:pt idx="492">
                  <c:v>3</c:v>
                </c:pt>
                <c:pt idx="493">
                  <c:v>3</c:v>
                </c:pt>
                <c:pt idx="494">
                  <c:v>3</c:v>
                </c:pt>
                <c:pt idx="495">
                  <c:v>3</c:v>
                </c:pt>
                <c:pt idx="496">
                  <c:v>3</c:v>
                </c:pt>
                <c:pt idx="497">
                  <c:v>3</c:v>
                </c:pt>
                <c:pt idx="498">
                  <c:v>3</c:v>
                </c:pt>
                <c:pt idx="499">
                  <c:v>3</c:v>
                </c:pt>
                <c:pt idx="500">
                  <c:v>3</c:v>
                </c:pt>
                <c:pt idx="501">
                  <c:v>3</c:v>
                </c:pt>
                <c:pt idx="502">
                  <c:v>3</c:v>
                </c:pt>
                <c:pt idx="503">
                  <c:v>3</c:v>
                </c:pt>
                <c:pt idx="504">
                  <c:v>2</c:v>
                </c:pt>
                <c:pt idx="505">
                  <c:v>3</c:v>
                </c:pt>
                <c:pt idx="506">
                  <c:v>3</c:v>
                </c:pt>
                <c:pt idx="507">
                  <c:v>3</c:v>
                </c:pt>
                <c:pt idx="508">
                  <c:v>3</c:v>
                </c:pt>
                <c:pt idx="509">
                  <c:v>3</c:v>
                </c:pt>
                <c:pt idx="510">
                  <c:v>3</c:v>
                </c:pt>
                <c:pt idx="511">
                  <c:v>3</c:v>
                </c:pt>
                <c:pt idx="512">
                  <c:v>3</c:v>
                </c:pt>
                <c:pt idx="513">
                  <c:v>3</c:v>
                </c:pt>
                <c:pt idx="514">
                  <c:v>3</c:v>
                </c:pt>
                <c:pt idx="515">
                  <c:v>3</c:v>
                </c:pt>
                <c:pt idx="516">
                  <c:v>3</c:v>
                </c:pt>
                <c:pt idx="517">
                  <c:v>3</c:v>
                </c:pt>
                <c:pt idx="518">
                  <c:v>3</c:v>
                </c:pt>
                <c:pt idx="519">
                  <c:v>3</c:v>
                </c:pt>
                <c:pt idx="520">
                  <c:v>3</c:v>
                </c:pt>
                <c:pt idx="521">
                  <c:v>2</c:v>
                </c:pt>
                <c:pt idx="522">
                  <c:v>3</c:v>
                </c:pt>
                <c:pt idx="523">
                  <c:v>3</c:v>
                </c:pt>
                <c:pt idx="524">
                  <c:v>3</c:v>
                </c:pt>
                <c:pt idx="525">
                  <c:v>3</c:v>
                </c:pt>
                <c:pt idx="526">
                  <c:v>3</c:v>
                </c:pt>
                <c:pt idx="527">
                  <c:v>3</c:v>
                </c:pt>
                <c:pt idx="528">
                  <c:v>3</c:v>
                </c:pt>
                <c:pt idx="529">
                  <c:v>3</c:v>
                </c:pt>
                <c:pt idx="530">
                  <c:v>3</c:v>
                </c:pt>
                <c:pt idx="531">
                  <c:v>3</c:v>
                </c:pt>
                <c:pt idx="532">
                  <c:v>3</c:v>
                </c:pt>
                <c:pt idx="533">
                  <c:v>3</c:v>
                </c:pt>
                <c:pt idx="534">
                  <c:v>3</c:v>
                </c:pt>
                <c:pt idx="535">
                  <c:v>3</c:v>
                </c:pt>
                <c:pt idx="536">
                  <c:v>3</c:v>
                </c:pt>
                <c:pt idx="537">
                  <c:v>3</c:v>
                </c:pt>
                <c:pt idx="538">
                  <c:v>3</c:v>
                </c:pt>
                <c:pt idx="539">
                  <c:v>3</c:v>
                </c:pt>
                <c:pt idx="540">
                  <c:v>3</c:v>
                </c:pt>
                <c:pt idx="541">
                  <c:v>3</c:v>
                </c:pt>
                <c:pt idx="542">
                  <c:v>3</c:v>
                </c:pt>
                <c:pt idx="543">
                  <c:v>2</c:v>
                </c:pt>
                <c:pt idx="544">
                  <c:v>3</c:v>
                </c:pt>
                <c:pt idx="545">
                  <c:v>2</c:v>
                </c:pt>
                <c:pt idx="546">
                  <c:v>3</c:v>
                </c:pt>
                <c:pt idx="547">
                  <c:v>3</c:v>
                </c:pt>
                <c:pt idx="548">
                  <c:v>3</c:v>
                </c:pt>
                <c:pt idx="549">
                  <c:v>3</c:v>
                </c:pt>
                <c:pt idx="550">
                  <c:v>2</c:v>
                </c:pt>
                <c:pt idx="551">
                  <c:v>3</c:v>
                </c:pt>
                <c:pt idx="552">
                  <c:v>3</c:v>
                </c:pt>
                <c:pt idx="553">
                  <c:v>2</c:v>
                </c:pt>
                <c:pt idx="554">
                  <c:v>3</c:v>
                </c:pt>
                <c:pt idx="555">
                  <c:v>3</c:v>
                </c:pt>
                <c:pt idx="556">
                  <c:v>3</c:v>
                </c:pt>
                <c:pt idx="557">
                  <c:v>3</c:v>
                </c:pt>
                <c:pt idx="558">
                  <c:v>3</c:v>
                </c:pt>
                <c:pt idx="559">
                  <c:v>3</c:v>
                </c:pt>
                <c:pt idx="560">
                  <c:v>3</c:v>
                </c:pt>
                <c:pt idx="561">
                  <c:v>3</c:v>
                </c:pt>
                <c:pt idx="562">
                  <c:v>3</c:v>
                </c:pt>
                <c:pt idx="563">
                  <c:v>3</c:v>
                </c:pt>
                <c:pt idx="564">
                  <c:v>3</c:v>
                </c:pt>
                <c:pt idx="565">
                  <c:v>3</c:v>
                </c:pt>
                <c:pt idx="566">
                  <c:v>3</c:v>
                </c:pt>
                <c:pt idx="567">
                  <c:v>3</c:v>
                </c:pt>
                <c:pt idx="568">
                  <c:v>3</c:v>
                </c:pt>
                <c:pt idx="569">
                  <c:v>3</c:v>
                </c:pt>
                <c:pt idx="570">
                  <c:v>3</c:v>
                </c:pt>
                <c:pt idx="571">
                  <c:v>3</c:v>
                </c:pt>
                <c:pt idx="572">
                  <c:v>3</c:v>
                </c:pt>
                <c:pt idx="573">
                  <c:v>3</c:v>
                </c:pt>
                <c:pt idx="574">
                  <c:v>3</c:v>
                </c:pt>
                <c:pt idx="575">
                  <c:v>3</c:v>
                </c:pt>
                <c:pt idx="576">
                  <c:v>3</c:v>
                </c:pt>
                <c:pt idx="577">
                  <c:v>3</c:v>
                </c:pt>
                <c:pt idx="578">
                  <c:v>3</c:v>
                </c:pt>
                <c:pt idx="579">
                  <c:v>3</c:v>
                </c:pt>
                <c:pt idx="580">
                  <c:v>3</c:v>
                </c:pt>
                <c:pt idx="581">
                  <c:v>3</c:v>
                </c:pt>
                <c:pt idx="582">
                  <c:v>3</c:v>
                </c:pt>
                <c:pt idx="583">
                  <c:v>3</c:v>
                </c:pt>
                <c:pt idx="584">
                  <c:v>3</c:v>
                </c:pt>
                <c:pt idx="585">
                  <c:v>3</c:v>
                </c:pt>
                <c:pt idx="586">
                  <c:v>3</c:v>
                </c:pt>
                <c:pt idx="587">
                  <c:v>2</c:v>
                </c:pt>
                <c:pt idx="588">
                  <c:v>3</c:v>
                </c:pt>
                <c:pt idx="589">
                  <c:v>3</c:v>
                </c:pt>
                <c:pt idx="590">
                  <c:v>3</c:v>
                </c:pt>
                <c:pt idx="591">
                  <c:v>3</c:v>
                </c:pt>
                <c:pt idx="592">
                  <c:v>3</c:v>
                </c:pt>
                <c:pt idx="593">
                  <c:v>3</c:v>
                </c:pt>
                <c:pt idx="594">
                  <c:v>3</c:v>
                </c:pt>
                <c:pt idx="595">
                  <c:v>3</c:v>
                </c:pt>
                <c:pt idx="596">
                  <c:v>3</c:v>
                </c:pt>
                <c:pt idx="597">
                  <c:v>3</c:v>
                </c:pt>
                <c:pt idx="598">
                  <c:v>3</c:v>
                </c:pt>
                <c:pt idx="599">
                  <c:v>3</c:v>
                </c:pt>
                <c:pt idx="600">
                  <c:v>3</c:v>
                </c:pt>
                <c:pt idx="601">
                  <c:v>3</c:v>
                </c:pt>
                <c:pt idx="602">
                  <c:v>2</c:v>
                </c:pt>
                <c:pt idx="603">
                  <c:v>3</c:v>
                </c:pt>
                <c:pt idx="604">
                  <c:v>2</c:v>
                </c:pt>
                <c:pt idx="605">
                  <c:v>3</c:v>
                </c:pt>
                <c:pt idx="606">
                  <c:v>3</c:v>
                </c:pt>
                <c:pt idx="607">
                  <c:v>3</c:v>
                </c:pt>
                <c:pt idx="608">
                  <c:v>3</c:v>
                </c:pt>
                <c:pt idx="609">
                  <c:v>3</c:v>
                </c:pt>
                <c:pt idx="610">
                  <c:v>3</c:v>
                </c:pt>
                <c:pt idx="611">
                  <c:v>3</c:v>
                </c:pt>
                <c:pt idx="612">
                  <c:v>3</c:v>
                </c:pt>
                <c:pt idx="613">
                  <c:v>3</c:v>
                </c:pt>
                <c:pt idx="614">
                  <c:v>3</c:v>
                </c:pt>
                <c:pt idx="615">
                  <c:v>2</c:v>
                </c:pt>
                <c:pt idx="616">
                  <c:v>3</c:v>
                </c:pt>
                <c:pt idx="617">
                  <c:v>3</c:v>
                </c:pt>
                <c:pt idx="618">
                  <c:v>3</c:v>
                </c:pt>
                <c:pt idx="619">
                  <c:v>3</c:v>
                </c:pt>
                <c:pt idx="620">
                  <c:v>3</c:v>
                </c:pt>
                <c:pt idx="621">
                  <c:v>3</c:v>
                </c:pt>
                <c:pt idx="622">
                  <c:v>3</c:v>
                </c:pt>
                <c:pt idx="623">
                  <c:v>3</c:v>
                </c:pt>
                <c:pt idx="624">
                  <c:v>3</c:v>
                </c:pt>
                <c:pt idx="625">
                  <c:v>3</c:v>
                </c:pt>
                <c:pt idx="626">
                  <c:v>3</c:v>
                </c:pt>
                <c:pt idx="627">
                  <c:v>3</c:v>
                </c:pt>
                <c:pt idx="628">
                  <c:v>2</c:v>
                </c:pt>
                <c:pt idx="629">
                  <c:v>3</c:v>
                </c:pt>
                <c:pt idx="630">
                  <c:v>3</c:v>
                </c:pt>
                <c:pt idx="631">
                  <c:v>3</c:v>
                </c:pt>
                <c:pt idx="632">
                  <c:v>3</c:v>
                </c:pt>
                <c:pt idx="633">
                  <c:v>3</c:v>
                </c:pt>
                <c:pt idx="634">
                  <c:v>2</c:v>
                </c:pt>
                <c:pt idx="635">
                  <c:v>3</c:v>
                </c:pt>
                <c:pt idx="636">
                  <c:v>3</c:v>
                </c:pt>
                <c:pt idx="637">
                  <c:v>3</c:v>
                </c:pt>
                <c:pt idx="638">
                  <c:v>3</c:v>
                </c:pt>
                <c:pt idx="639">
                  <c:v>3</c:v>
                </c:pt>
                <c:pt idx="640">
                  <c:v>3</c:v>
                </c:pt>
                <c:pt idx="641">
                  <c:v>3</c:v>
                </c:pt>
                <c:pt idx="642">
                  <c:v>3</c:v>
                </c:pt>
                <c:pt idx="643">
                  <c:v>3</c:v>
                </c:pt>
                <c:pt idx="644">
                  <c:v>3</c:v>
                </c:pt>
                <c:pt idx="645">
                  <c:v>3</c:v>
                </c:pt>
                <c:pt idx="646">
                  <c:v>3</c:v>
                </c:pt>
                <c:pt idx="647">
                  <c:v>3</c:v>
                </c:pt>
                <c:pt idx="648">
                  <c:v>3</c:v>
                </c:pt>
                <c:pt idx="649">
                  <c:v>3</c:v>
                </c:pt>
                <c:pt idx="650">
                  <c:v>3</c:v>
                </c:pt>
                <c:pt idx="651">
                  <c:v>3</c:v>
                </c:pt>
                <c:pt idx="652">
                  <c:v>3</c:v>
                </c:pt>
                <c:pt idx="653">
                  <c:v>3</c:v>
                </c:pt>
                <c:pt idx="654">
                  <c:v>3</c:v>
                </c:pt>
                <c:pt idx="655">
                  <c:v>3</c:v>
                </c:pt>
                <c:pt idx="656">
                  <c:v>3</c:v>
                </c:pt>
                <c:pt idx="657">
                  <c:v>3</c:v>
                </c:pt>
                <c:pt idx="658">
                  <c:v>3</c:v>
                </c:pt>
                <c:pt idx="659">
                  <c:v>3</c:v>
                </c:pt>
                <c:pt idx="660">
                  <c:v>3</c:v>
                </c:pt>
                <c:pt idx="661">
                  <c:v>3</c:v>
                </c:pt>
                <c:pt idx="662">
                  <c:v>3</c:v>
                </c:pt>
                <c:pt idx="663">
                  <c:v>3</c:v>
                </c:pt>
                <c:pt idx="664">
                  <c:v>3</c:v>
                </c:pt>
                <c:pt idx="665">
                  <c:v>3</c:v>
                </c:pt>
                <c:pt idx="666">
                  <c:v>3</c:v>
                </c:pt>
                <c:pt idx="667">
                  <c:v>3</c:v>
                </c:pt>
                <c:pt idx="668">
                  <c:v>3</c:v>
                </c:pt>
                <c:pt idx="669">
                  <c:v>3</c:v>
                </c:pt>
                <c:pt idx="670">
                  <c:v>3</c:v>
                </c:pt>
                <c:pt idx="671">
                  <c:v>3</c:v>
                </c:pt>
                <c:pt idx="672">
                  <c:v>3</c:v>
                </c:pt>
                <c:pt idx="673">
                  <c:v>3</c:v>
                </c:pt>
                <c:pt idx="674">
                  <c:v>3</c:v>
                </c:pt>
                <c:pt idx="675">
                  <c:v>3</c:v>
                </c:pt>
                <c:pt idx="676">
                  <c:v>3</c:v>
                </c:pt>
                <c:pt idx="677">
                  <c:v>3</c:v>
                </c:pt>
                <c:pt idx="678">
                  <c:v>3</c:v>
                </c:pt>
                <c:pt idx="679">
                  <c:v>3</c:v>
                </c:pt>
                <c:pt idx="680">
                  <c:v>2</c:v>
                </c:pt>
                <c:pt idx="681">
                  <c:v>3</c:v>
                </c:pt>
                <c:pt idx="682">
                  <c:v>3</c:v>
                </c:pt>
                <c:pt idx="683">
                  <c:v>3</c:v>
                </c:pt>
                <c:pt idx="684">
                  <c:v>3</c:v>
                </c:pt>
                <c:pt idx="685">
                  <c:v>2</c:v>
                </c:pt>
                <c:pt idx="686">
                  <c:v>3</c:v>
                </c:pt>
                <c:pt idx="687">
                  <c:v>3</c:v>
                </c:pt>
                <c:pt idx="688">
                  <c:v>3</c:v>
                </c:pt>
                <c:pt idx="689">
                  <c:v>3</c:v>
                </c:pt>
                <c:pt idx="690">
                  <c:v>3</c:v>
                </c:pt>
                <c:pt idx="691">
                  <c:v>3</c:v>
                </c:pt>
                <c:pt idx="692">
                  <c:v>3</c:v>
                </c:pt>
                <c:pt idx="693">
                  <c:v>3</c:v>
                </c:pt>
                <c:pt idx="694">
                  <c:v>3</c:v>
                </c:pt>
                <c:pt idx="695">
                  <c:v>3</c:v>
                </c:pt>
                <c:pt idx="696">
                  <c:v>3</c:v>
                </c:pt>
                <c:pt idx="697">
                  <c:v>3</c:v>
                </c:pt>
                <c:pt idx="698">
                  <c:v>3</c:v>
                </c:pt>
                <c:pt idx="699">
                  <c:v>3</c:v>
                </c:pt>
                <c:pt idx="700">
                  <c:v>3</c:v>
                </c:pt>
                <c:pt idx="701">
                  <c:v>3</c:v>
                </c:pt>
                <c:pt idx="702">
                  <c:v>3</c:v>
                </c:pt>
                <c:pt idx="703">
                  <c:v>3</c:v>
                </c:pt>
                <c:pt idx="704">
                  <c:v>3</c:v>
                </c:pt>
                <c:pt idx="705">
                  <c:v>3</c:v>
                </c:pt>
                <c:pt idx="706">
                  <c:v>3</c:v>
                </c:pt>
                <c:pt idx="707">
                  <c:v>3</c:v>
                </c:pt>
                <c:pt idx="708">
                  <c:v>3</c:v>
                </c:pt>
                <c:pt idx="709">
                  <c:v>3</c:v>
                </c:pt>
                <c:pt idx="710">
                  <c:v>2</c:v>
                </c:pt>
                <c:pt idx="711">
                  <c:v>3</c:v>
                </c:pt>
                <c:pt idx="712">
                  <c:v>3</c:v>
                </c:pt>
                <c:pt idx="713">
                  <c:v>3</c:v>
                </c:pt>
                <c:pt idx="714">
                  <c:v>3</c:v>
                </c:pt>
                <c:pt idx="715">
                  <c:v>3</c:v>
                </c:pt>
                <c:pt idx="716">
                  <c:v>3</c:v>
                </c:pt>
                <c:pt idx="717">
                  <c:v>3</c:v>
                </c:pt>
                <c:pt idx="718">
                  <c:v>3</c:v>
                </c:pt>
                <c:pt idx="719">
                  <c:v>3</c:v>
                </c:pt>
                <c:pt idx="720">
                  <c:v>2</c:v>
                </c:pt>
                <c:pt idx="721">
                  <c:v>3</c:v>
                </c:pt>
                <c:pt idx="722">
                  <c:v>3</c:v>
                </c:pt>
                <c:pt idx="723">
                  <c:v>3</c:v>
                </c:pt>
                <c:pt idx="724">
                  <c:v>3</c:v>
                </c:pt>
                <c:pt idx="725">
                  <c:v>3</c:v>
                </c:pt>
                <c:pt idx="726">
                  <c:v>3</c:v>
                </c:pt>
                <c:pt idx="727">
                  <c:v>3</c:v>
                </c:pt>
                <c:pt idx="728">
                  <c:v>3</c:v>
                </c:pt>
                <c:pt idx="729">
                  <c:v>3</c:v>
                </c:pt>
                <c:pt idx="730">
                  <c:v>3</c:v>
                </c:pt>
                <c:pt idx="731">
                  <c:v>3</c:v>
                </c:pt>
                <c:pt idx="732">
                  <c:v>3</c:v>
                </c:pt>
                <c:pt idx="733">
                  <c:v>3</c:v>
                </c:pt>
                <c:pt idx="734">
                  <c:v>3</c:v>
                </c:pt>
                <c:pt idx="735">
                  <c:v>3</c:v>
                </c:pt>
                <c:pt idx="736">
                  <c:v>3</c:v>
                </c:pt>
                <c:pt idx="737">
                  <c:v>3</c:v>
                </c:pt>
                <c:pt idx="738">
                  <c:v>3</c:v>
                </c:pt>
                <c:pt idx="739">
                  <c:v>3</c:v>
                </c:pt>
                <c:pt idx="740">
                  <c:v>3</c:v>
                </c:pt>
                <c:pt idx="741">
                  <c:v>3</c:v>
                </c:pt>
                <c:pt idx="742">
                  <c:v>3</c:v>
                </c:pt>
                <c:pt idx="743">
                  <c:v>3</c:v>
                </c:pt>
                <c:pt idx="744">
                  <c:v>3</c:v>
                </c:pt>
                <c:pt idx="745">
                  <c:v>3</c:v>
                </c:pt>
                <c:pt idx="746">
                  <c:v>3</c:v>
                </c:pt>
                <c:pt idx="747">
                  <c:v>3</c:v>
                </c:pt>
                <c:pt idx="748">
                  <c:v>3</c:v>
                </c:pt>
                <c:pt idx="749">
                  <c:v>3</c:v>
                </c:pt>
                <c:pt idx="750">
                  <c:v>3</c:v>
                </c:pt>
                <c:pt idx="751">
                  <c:v>3</c:v>
                </c:pt>
                <c:pt idx="752">
                  <c:v>3</c:v>
                </c:pt>
                <c:pt idx="753">
                  <c:v>3</c:v>
                </c:pt>
                <c:pt idx="754">
                  <c:v>3</c:v>
                </c:pt>
                <c:pt idx="755">
                  <c:v>3</c:v>
                </c:pt>
                <c:pt idx="756">
                  <c:v>3</c:v>
                </c:pt>
                <c:pt idx="757">
                  <c:v>3</c:v>
                </c:pt>
                <c:pt idx="758">
                  <c:v>3</c:v>
                </c:pt>
                <c:pt idx="759">
                  <c:v>3</c:v>
                </c:pt>
                <c:pt idx="760">
                  <c:v>3</c:v>
                </c:pt>
                <c:pt idx="761">
                  <c:v>3</c:v>
                </c:pt>
                <c:pt idx="762">
                  <c:v>3</c:v>
                </c:pt>
                <c:pt idx="763">
                  <c:v>3</c:v>
                </c:pt>
                <c:pt idx="764">
                  <c:v>2</c:v>
                </c:pt>
                <c:pt idx="765">
                  <c:v>3</c:v>
                </c:pt>
                <c:pt idx="766">
                  <c:v>3</c:v>
                </c:pt>
                <c:pt idx="767">
                  <c:v>3</c:v>
                </c:pt>
                <c:pt idx="768">
                  <c:v>3</c:v>
                </c:pt>
                <c:pt idx="769">
                  <c:v>3</c:v>
                </c:pt>
                <c:pt idx="770">
                  <c:v>3</c:v>
                </c:pt>
                <c:pt idx="771">
                  <c:v>3</c:v>
                </c:pt>
                <c:pt idx="772">
                  <c:v>3</c:v>
                </c:pt>
                <c:pt idx="773">
                  <c:v>3</c:v>
                </c:pt>
                <c:pt idx="774">
                  <c:v>3</c:v>
                </c:pt>
                <c:pt idx="775">
                  <c:v>3</c:v>
                </c:pt>
                <c:pt idx="776">
                  <c:v>3</c:v>
                </c:pt>
                <c:pt idx="777">
                  <c:v>3</c:v>
                </c:pt>
                <c:pt idx="778">
                  <c:v>3</c:v>
                </c:pt>
                <c:pt idx="779">
                  <c:v>3</c:v>
                </c:pt>
                <c:pt idx="780">
                  <c:v>3</c:v>
                </c:pt>
                <c:pt idx="781">
                  <c:v>3</c:v>
                </c:pt>
                <c:pt idx="782">
                  <c:v>3</c:v>
                </c:pt>
                <c:pt idx="783">
                  <c:v>3</c:v>
                </c:pt>
                <c:pt idx="784">
                  <c:v>3</c:v>
                </c:pt>
                <c:pt idx="785">
                  <c:v>3</c:v>
                </c:pt>
                <c:pt idx="786">
                  <c:v>3</c:v>
                </c:pt>
                <c:pt idx="787">
                  <c:v>3</c:v>
                </c:pt>
                <c:pt idx="788">
                  <c:v>3</c:v>
                </c:pt>
                <c:pt idx="789">
                  <c:v>3</c:v>
                </c:pt>
                <c:pt idx="790">
                  <c:v>3</c:v>
                </c:pt>
                <c:pt idx="791">
                  <c:v>2</c:v>
                </c:pt>
                <c:pt idx="792">
                  <c:v>3</c:v>
                </c:pt>
                <c:pt idx="793">
                  <c:v>3</c:v>
                </c:pt>
                <c:pt idx="794">
                  <c:v>3</c:v>
                </c:pt>
                <c:pt idx="795">
                  <c:v>3</c:v>
                </c:pt>
                <c:pt idx="796">
                  <c:v>3</c:v>
                </c:pt>
                <c:pt idx="797">
                  <c:v>3</c:v>
                </c:pt>
                <c:pt idx="798">
                  <c:v>2</c:v>
                </c:pt>
                <c:pt idx="799">
                  <c:v>3</c:v>
                </c:pt>
                <c:pt idx="800">
                  <c:v>3</c:v>
                </c:pt>
                <c:pt idx="801">
                  <c:v>3</c:v>
                </c:pt>
                <c:pt idx="802">
                  <c:v>3</c:v>
                </c:pt>
                <c:pt idx="803">
                  <c:v>3</c:v>
                </c:pt>
                <c:pt idx="804">
                  <c:v>3</c:v>
                </c:pt>
                <c:pt idx="805">
                  <c:v>3</c:v>
                </c:pt>
                <c:pt idx="806">
                  <c:v>3</c:v>
                </c:pt>
                <c:pt idx="807">
                  <c:v>3</c:v>
                </c:pt>
                <c:pt idx="808">
                  <c:v>3</c:v>
                </c:pt>
                <c:pt idx="809">
                  <c:v>3</c:v>
                </c:pt>
                <c:pt idx="810">
                  <c:v>3</c:v>
                </c:pt>
                <c:pt idx="811">
                  <c:v>3</c:v>
                </c:pt>
                <c:pt idx="812">
                  <c:v>3</c:v>
                </c:pt>
                <c:pt idx="813">
                  <c:v>3</c:v>
                </c:pt>
                <c:pt idx="814">
                  <c:v>3</c:v>
                </c:pt>
                <c:pt idx="815">
                  <c:v>3</c:v>
                </c:pt>
                <c:pt idx="816">
                  <c:v>3</c:v>
                </c:pt>
                <c:pt idx="817">
                  <c:v>3</c:v>
                </c:pt>
                <c:pt idx="818">
                  <c:v>3</c:v>
                </c:pt>
                <c:pt idx="819">
                  <c:v>3</c:v>
                </c:pt>
                <c:pt idx="820">
                  <c:v>3</c:v>
                </c:pt>
                <c:pt idx="821">
                  <c:v>3</c:v>
                </c:pt>
                <c:pt idx="822">
                  <c:v>3</c:v>
                </c:pt>
                <c:pt idx="823">
                  <c:v>3</c:v>
                </c:pt>
                <c:pt idx="824">
                  <c:v>3</c:v>
                </c:pt>
                <c:pt idx="825">
                  <c:v>3</c:v>
                </c:pt>
                <c:pt idx="826">
                  <c:v>3</c:v>
                </c:pt>
                <c:pt idx="827">
                  <c:v>3</c:v>
                </c:pt>
                <c:pt idx="828">
                  <c:v>3</c:v>
                </c:pt>
                <c:pt idx="829">
                  <c:v>3</c:v>
                </c:pt>
                <c:pt idx="830">
                  <c:v>3</c:v>
                </c:pt>
                <c:pt idx="831">
                  <c:v>3</c:v>
                </c:pt>
                <c:pt idx="832">
                  <c:v>3</c:v>
                </c:pt>
                <c:pt idx="833">
                  <c:v>3</c:v>
                </c:pt>
                <c:pt idx="834">
                  <c:v>3</c:v>
                </c:pt>
                <c:pt idx="835">
                  <c:v>3</c:v>
                </c:pt>
                <c:pt idx="836">
                  <c:v>3</c:v>
                </c:pt>
                <c:pt idx="837">
                  <c:v>3</c:v>
                </c:pt>
                <c:pt idx="838">
                  <c:v>3</c:v>
                </c:pt>
                <c:pt idx="839">
                  <c:v>3</c:v>
                </c:pt>
                <c:pt idx="840">
                  <c:v>3</c:v>
                </c:pt>
                <c:pt idx="841">
                  <c:v>3</c:v>
                </c:pt>
                <c:pt idx="842">
                  <c:v>3</c:v>
                </c:pt>
                <c:pt idx="843">
                  <c:v>3</c:v>
                </c:pt>
                <c:pt idx="844">
                  <c:v>3</c:v>
                </c:pt>
                <c:pt idx="845">
                  <c:v>3</c:v>
                </c:pt>
                <c:pt idx="846">
                  <c:v>3</c:v>
                </c:pt>
                <c:pt idx="847">
                  <c:v>3</c:v>
                </c:pt>
                <c:pt idx="848">
                  <c:v>3</c:v>
                </c:pt>
                <c:pt idx="849">
                  <c:v>3</c:v>
                </c:pt>
                <c:pt idx="850">
                  <c:v>3</c:v>
                </c:pt>
                <c:pt idx="851">
                  <c:v>3</c:v>
                </c:pt>
                <c:pt idx="852">
                  <c:v>3</c:v>
                </c:pt>
                <c:pt idx="853">
                  <c:v>3</c:v>
                </c:pt>
                <c:pt idx="854">
                  <c:v>3</c:v>
                </c:pt>
                <c:pt idx="855">
                  <c:v>3</c:v>
                </c:pt>
                <c:pt idx="856">
                  <c:v>3</c:v>
                </c:pt>
                <c:pt idx="857">
                  <c:v>3</c:v>
                </c:pt>
                <c:pt idx="858">
                  <c:v>3</c:v>
                </c:pt>
                <c:pt idx="859">
                  <c:v>3</c:v>
                </c:pt>
                <c:pt idx="860">
                  <c:v>3</c:v>
                </c:pt>
                <c:pt idx="861">
                  <c:v>3</c:v>
                </c:pt>
                <c:pt idx="862">
                  <c:v>3</c:v>
                </c:pt>
                <c:pt idx="863">
                  <c:v>3</c:v>
                </c:pt>
                <c:pt idx="864">
                  <c:v>3</c:v>
                </c:pt>
                <c:pt idx="865">
                  <c:v>3</c:v>
                </c:pt>
                <c:pt idx="866">
                  <c:v>3</c:v>
                </c:pt>
                <c:pt idx="867">
                  <c:v>2</c:v>
                </c:pt>
                <c:pt idx="868">
                  <c:v>3</c:v>
                </c:pt>
                <c:pt idx="869">
                  <c:v>2</c:v>
                </c:pt>
                <c:pt idx="870">
                  <c:v>3</c:v>
                </c:pt>
                <c:pt idx="871">
                  <c:v>3</c:v>
                </c:pt>
                <c:pt idx="872">
                  <c:v>2</c:v>
                </c:pt>
                <c:pt idx="873">
                  <c:v>3</c:v>
                </c:pt>
                <c:pt idx="874">
                  <c:v>3</c:v>
                </c:pt>
                <c:pt idx="875">
                  <c:v>2</c:v>
                </c:pt>
                <c:pt idx="876">
                  <c:v>3</c:v>
                </c:pt>
                <c:pt idx="877">
                  <c:v>3</c:v>
                </c:pt>
                <c:pt idx="878">
                  <c:v>3</c:v>
                </c:pt>
                <c:pt idx="879">
                  <c:v>2</c:v>
                </c:pt>
                <c:pt idx="880">
                  <c:v>3</c:v>
                </c:pt>
                <c:pt idx="881">
                  <c:v>3</c:v>
                </c:pt>
                <c:pt idx="882">
                  <c:v>3</c:v>
                </c:pt>
                <c:pt idx="883">
                  <c:v>3</c:v>
                </c:pt>
                <c:pt idx="884">
                  <c:v>3</c:v>
                </c:pt>
                <c:pt idx="885">
                  <c:v>3</c:v>
                </c:pt>
                <c:pt idx="886">
                  <c:v>3</c:v>
                </c:pt>
                <c:pt idx="887">
                  <c:v>3</c:v>
                </c:pt>
                <c:pt idx="888">
                  <c:v>3</c:v>
                </c:pt>
                <c:pt idx="889">
                  <c:v>3</c:v>
                </c:pt>
                <c:pt idx="890">
                  <c:v>3</c:v>
                </c:pt>
                <c:pt idx="891">
                  <c:v>3</c:v>
                </c:pt>
                <c:pt idx="892">
                  <c:v>3</c:v>
                </c:pt>
                <c:pt idx="893">
                  <c:v>3</c:v>
                </c:pt>
                <c:pt idx="894">
                  <c:v>3</c:v>
                </c:pt>
                <c:pt idx="895">
                  <c:v>3</c:v>
                </c:pt>
                <c:pt idx="896">
                  <c:v>3</c:v>
                </c:pt>
                <c:pt idx="897">
                  <c:v>3</c:v>
                </c:pt>
                <c:pt idx="898">
                  <c:v>3</c:v>
                </c:pt>
                <c:pt idx="899">
                  <c:v>3</c:v>
                </c:pt>
                <c:pt idx="900">
                  <c:v>3</c:v>
                </c:pt>
                <c:pt idx="901">
                  <c:v>3</c:v>
                </c:pt>
                <c:pt idx="902">
                  <c:v>3</c:v>
                </c:pt>
                <c:pt idx="903">
                  <c:v>3</c:v>
                </c:pt>
                <c:pt idx="904">
                  <c:v>2</c:v>
                </c:pt>
                <c:pt idx="905">
                  <c:v>3</c:v>
                </c:pt>
                <c:pt idx="906">
                  <c:v>3</c:v>
                </c:pt>
                <c:pt idx="907">
                  <c:v>3</c:v>
                </c:pt>
                <c:pt idx="908">
                  <c:v>3</c:v>
                </c:pt>
                <c:pt idx="909">
                  <c:v>3</c:v>
                </c:pt>
                <c:pt idx="910">
                  <c:v>3</c:v>
                </c:pt>
                <c:pt idx="911">
                  <c:v>3</c:v>
                </c:pt>
                <c:pt idx="912">
                  <c:v>3</c:v>
                </c:pt>
                <c:pt idx="913">
                  <c:v>3</c:v>
                </c:pt>
                <c:pt idx="914">
                  <c:v>3</c:v>
                </c:pt>
                <c:pt idx="915">
                  <c:v>2</c:v>
                </c:pt>
                <c:pt idx="916">
                  <c:v>3</c:v>
                </c:pt>
                <c:pt idx="917">
                  <c:v>3</c:v>
                </c:pt>
                <c:pt idx="918">
                  <c:v>3</c:v>
                </c:pt>
                <c:pt idx="919">
                  <c:v>3</c:v>
                </c:pt>
                <c:pt idx="920">
                  <c:v>3</c:v>
                </c:pt>
                <c:pt idx="921">
                  <c:v>3</c:v>
                </c:pt>
                <c:pt idx="922">
                  <c:v>3</c:v>
                </c:pt>
                <c:pt idx="923">
                  <c:v>3</c:v>
                </c:pt>
                <c:pt idx="924">
                  <c:v>3</c:v>
                </c:pt>
                <c:pt idx="925">
                  <c:v>3</c:v>
                </c:pt>
                <c:pt idx="926">
                  <c:v>3</c:v>
                </c:pt>
                <c:pt idx="927">
                  <c:v>2</c:v>
                </c:pt>
                <c:pt idx="928">
                  <c:v>3</c:v>
                </c:pt>
                <c:pt idx="929">
                  <c:v>3</c:v>
                </c:pt>
                <c:pt idx="930">
                  <c:v>3</c:v>
                </c:pt>
                <c:pt idx="931">
                  <c:v>3</c:v>
                </c:pt>
                <c:pt idx="932">
                  <c:v>3</c:v>
                </c:pt>
                <c:pt idx="933">
                  <c:v>3</c:v>
                </c:pt>
                <c:pt idx="934">
                  <c:v>3</c:v>
                </c:pt>
                <c:pt idx="935">
                  <c:v>3</c:v>
                </c:pt>
                <c:pt idx="936">
                  <c:v>3</c:v>
                </c:pt>
                <c:pt idx="937">
                  <c:v>3</c:v>
                </c:pt>
                <c:pt idx="938">
                  <c:v>3</c:v>
                </c:pt>
                <c:pt idx="939">
                  <c:v>3</c:v>
                </c:pt>
                <c:pt idx="940">
                  <c:v>3</c:v>
                </c:pt>
                <c:pt idx="941">
                  <c:v>3</c:v>
                </c:pt>
                <c:pt idx="942">
                  <c:v>3</c:v>
                </c:pt>
                <c:pt idx="943">
                  <c:v>3</c:v>
                </c:pt>
                <c:pt idx="944">
                  <c:v>3</c:v>
                </c:pt>
                <c:pt idx="945">
                  <c:v>3</c:v>
                </c:pt>
                <c:pt idx="946">
                  <c:v>3</c:v>
                </c:pt>
                <c:pt idx="947">
                  <c:v>3</c:v>
                </c:pt>
                <c:pt idx="948">
                  <c:v>3</c:v>
                </c:pt>
                <c:pt idx="949">
                  <c:v>3</c:v>
                </c:pt>
                <c:pt idx="950">
                  <c:v>3</c:v>
                </c:pt>
                <c:pt idx="951">
                  <c:v>3</c:v>
                </c:pt>
                <c:pt idx="952">
                  <c:v>3</c:v>
                </c:pt>
                <c:pt idx="953">
                  <c:v>3</c:v>
                </c:pt>
                <c:pt idx="954">
                  <c:v>2</c:v>
                </c:pt>
                <c:pt idx="955">
                  <c:v>3</c:v>
                </c:pt>
                <c:pt idx="956">
                  <c:v>3</c:v>
                </c:pt>
                <c:pt idx="957">
                  <c:v>3</c:v>
                </c:pt>
                <c:pt idx="958">
                  <c:v>3</c:v>
                </c:pt>
                <c:pt idx="959">
                  <c:v>3</c:v>
                </c:pt>
                <c:pt idx="960">
                  <c:v>3</c:v>
                </c:pt>
                <c:pt idx="961">
                  <c:v>3</c:v>
                </c:pt>
                <c:pt idx="962">
                  <c:v>3</c:v>
                </c:pt>
                <c:pt idx="963">
                  <c:v>3</c:v>
                </c:pt>
                <c:pt idx="964">
                  <c:v>3</c:v>
                </c:pt>
                <c:pt idx="965">
                  <c:v>3</c:v>
                </c:pt>
                <c:pt idx="966">
                  <c:v>3</c:v>
                </c:pt>
                <c:pt idx="967">
                  <c:v>3</c:v>
                </c:pt>
                <c:pt idx="968">
                  <c:v>3</c:v>
                </c:pt>
                <c:pt idx="969">
                  <c:v>3</c:v>
                </c:pt>
                <c:pt idx="970">
                  <c:v>3</c:v>
                </c:pt>
                <c:pt idx="971">
                  <c:v>3</c:v>
                </c:pt>
                <c:pt idx="972">
                  <c:v>2</c:v>
                </c:pt>
                <c:pt idx="973">
                  <c:v>3</c:v>
                </c:pt>
                <c:pt idx="974">
                  <c:v>3</c:v>
                </c:pt>
                <c:pt idx="975">
                  <c:v>3</c:v>
                </c:pt>
                <c:pt idx="976">
                  <c:v>3</c:v>
                </c:pt>
                <c:pt idx="977">
                  <c:v>3</c:v>
                </c:pt>
                <c:pt idx="978">
                  <c:v>3</c:v>
                </c:pt>
                <c:pt idx="979">
                  <c:v>3</c:v>
                </c:pt>
                <c:pt idx="980">
                  <c:v>3</c:v>
                </c:pt>
                <c:pt idx="981">
                  <c:v>3</c:v>
                </c:pt>
                <c:pt idx="982">
                  <c:v>3</c:v>
                </c:pt>
                <c:pt idx="983">
                  <c:v>3</c:v>
                </c:pt>
                <c:pt idx="984">
                  <c:v>3</c:v>
                </c:pt>
                <c:pt idx="985">
                  <c:v>3</c:v>
                </c:pt>
                <c:pt idx="986">
                  <c:v>3</c:v>
                </c:pt>
                <c:pt idx="987">
                  <c:v>3</c:v>
                </c:pt>
                <c:pt idx="988">
                  <c:v>3</c:v>
                </c:pt>
                <c:pt idx="989">
                  <c:v>3</c:v>
                </c:pt>
                <c:pt idx="990">
                  <c:v>3</c:v>
                </c:pt>
                <c:pt idx="991">
                  <c:v>3</c:v>
                </c:pt>
                <c:pt idx="992">
                  <c:v>3</c:v>
                </c:pt>
                <c:pt idx="993">
                  <c:v>3</c:v>
                </c:pt>
                <c:pt idx="994">
                  <c:v>2</c:v>
                </c:pt>
                <c:pt idx="995">
                  <c:v>3</c:v>
                </c:pt>
                <c:pt idx="996">
                  <c:v>3</c:v>
                </c:pt>
                <c:pt idx="997">
                  <c:v>3</c:v>
                </c:pt>
                <c:pt idx="998">
                  <c:v>3</c:v>
                </c:pt>
                <c:pt idx="999">
                  <c:v>3</c:v>
                </c:pt>
                <c:pt idx="1000">
                  <c:v>3</c:v>
                </c:pt>
                <c:pt idx="1001">
                  <c:v>3</c:v>
                </c:pt>
                <c:pt idx="1002">
                  <c:v>3</c:v>
                </c:pt>
                <c:pt idx="1003">
                  <c:v>3</c:v>
                </c:pt>
                <c:pt idx="1004">
                  <c:v>3</c:v>
                </c:pt>
                <c:pt idx="1005">
                  <c:v>3</c:v>
                </c:pt>
                <c:pt idx="1006">
                  <c:v>3</c:v>
                </c:pt>
                <c:pt idx="1007">
                  <c:v>3</c:v>
                </c:pt>
                <c:pt idx="1008">
                  <c:v>3</c:v>
                </c:pt>
                <c:pt idx="1009">
                  <c:v>2</c:v>
                </c:pt>
                <c:pt idx="1010">
                  <c:v>3</c:v>
                </c:pt>
                <c:pt idx="1011">
                  <c:v>3</c:v>
                </c:pt>
              </c:numCache>
            </c:numRef>
          </c:xVal>
          <c:yVal>
            <c:numRef>
              <c:f>'5. CEC Dataset'!$I$12:$I$1023</c:f>
              <c:numCache>
                <c:formatCode>General</c:formatCode>
                <c:ptCount val="1012"/>
                <c:pt idx="0">
                  <c:v>0.1</c:v>
                </c:pt>
                <c:pt idx="1">
                  <c:v>0.9</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0.6</c:v>
                </c:pt>
                <c:pt idx="16">
                  <c:v>0.6</c:v>
                </c:pt>
                <c:pt idx="17">
                  <c:v>0.6</c:v>
                </c:pt>
                <c:pt idx="18">
                  <c:v>0.6</c:v>
                </c:pt>
                <c:pt idx="19">
                  <c:v>0.6</c:v>
                </c:pt>
                <c:pt idx="20">
                  <c:v>0.8</c:v>
                </c:pt>
                <c:pt idx="21">
                  <c:v>0.8</c:v>
                </c:pt>
                <c:pt idx="22">
                  <c:v>0.8</c:v>
                </c:pt>
                <c:pt idx="23">
                  <c:v>0.8</c:v>
                </c:pt>
                <c:pt idx="24">
                  <c:v>0.8</c:v>
                </c:pt>
                <c:pt idx="25">
                  <c:v>0.8</c:v>
                </c:pt>
                <c:pt idx="26">
                  <c:v>0.6</c:v>
                </c:pt>
                <c:pt idx="27">
                  <c:v>0.6</c:v>
                </c:pt>
                <c:pt idx="28">
                  <c:v>0.6</c:v>
                </c:pt>
                <c:pt idx="29">
                  <c:v>0.6</c:v>
                </c:pt>
                <c:pt idx="30">
                  <c:v>0.6</c:v>
                </c:pt>
                <c:pt idx="31">
                  <c:v>0.6</c:v>
                </c:pt>
                <c:pt idx="32">
                  <c:v>0.6</c:v>
                </c:pt>
                <c:pt idx="33">
                  <c:v>0.8</c:v>
                </c:pt>
                <c:pt idx="34">
                  <c:v>0.8</c:v>
                </c:pt>
                <c:pt idx="35">
                  <c:v>0.8</c:v>
                </c:pt>
                <c:pt idx="36">
                  <c:v>0.8</c:v>
                </c:pt>
                <c:pt idx="37">
                  <c:v>0.6</c:v>
                </c:pt>
                <c:pt idx="38">
                  <c:v>0.6</c:v>
                </c:pt>
                <c:pt idx="39">
                  <c:v>0.6</c:v>
                </c:pt>
                <c:pt idx="40">
                  <c:v>0.8</c:v>
                </c:pt>
                <c:pt idx="41">
                  <c:v>0.8</c:v>
                </c:pt>
                <c:pt idx="42">
                  <c:v>0.8</c:v>
                </c:pt>
                <c:pt idx="43">
                  <c:v>0.8</c:v>
                </c:pt>
                <c:pt idx="44">
                  <c:v>0.8</c:v>
                </c:pt>
                <c:pt idx="45">
                  <c:v>0.7</c:v>
                </c:pt>
                <c:pt idx="46">
                  <c:v>0.6</c:v>
                </c:pt>
                <c:pt idx="47">
                  <c:v>0.6</c:v>
                </c:pt>
                <c:pt idx="48">
                  <c:v>0.6</c:v>
                </c:pt>
                <c:pt idx="49">
                  <c:v>0.8</c:v>
                </c:pt>
                <c:pt idx="50">
                  <c:v>0.8</c:v>
                </c:pt>
                <c:pt idx="51">
                  <c:v>0.8</c:v>
                </c:pt>
                <c:pt idx="52">
                  <c:v>0.6</c:v>
                </c:pt>
                <c:pt idx="53">
                  <c:v>0.6</c:v>
                </c:pt>
                <c:pt idx="54">
                  <c:v>0.8</c:v>
                </c:pt>
                <c:pt idx="55">
                  <c:v>0.8</c:v>
                </c:pt>
                <c:pt idx="56">
                  <c:v>0.8</c:v>
                </c:pt>
                <c:pt idx="57">
                  <c:v>0.7</c:v>
                </c:pt>
                <c:pt idx="58">
                  <c:v>0.7</c:v>
                </c:pt>
                <c:pt idx="59">
                  <c:v>0.8</c:v>
                </c:pt>
                <c:pt idx="60">
                  <c:v>0.7</c:v>
                </c:pt>
                <c:pt idx="61">
                  <c:v>0.2</c:v>
                </c:pt>
                <c:pt idx="62">
                  <c:v>0.7</c:v>
                </c:pt>
                <c:pt idx="63">
                  <c:v>0.2</c:v>
                </c:pt>
                <c:pt idx="64">
                  <c:v>0.7</c:v>
                </c:pt>
                <c:pt idx="65">
                  <c:v>0.7</c:v>
                </c:pt>
                <c:pt idx="66">
                  <c:v>0.8</c:v>
                </c:pt>
                <c:pt idx="67">
                  <c:v>0.8</c:v>
                </c:pt>
                <c:pt idx="68">
                  <c:v>0.7</c:v>
                </c:pt>
                <c:pt idx="69">
                  <c:v>0.8</c:v>
                </c:pt>
                <c:pt idx="70">
                  <c:v>0.8</c:v>
                </c:pt>
                <c:pt idx="71">
                  <c:v>0.7</c:v>
                </c:pt>
                <c:pt idx="72">
                  <c:v>0.7</c:v>
                </c:pt>
                <c:pt idx="73">
                  <c:v>0.7</c:v>
                </c:pt>
                <c:pt idx="74">
                  <c:v>0.5</c:v>
                </c:pt>
                <c:pt idx="75">
                  <c:v>0.5</c:v>
                </c:pt>
                <c:pt idx="76">
                  <c:v>0.5</c:v>
                </c:pt>
                <c:pt idx="77">
                  <c:v>0.7</c:v>
                </c:pt>
                <c:pt idx="78">
                  <c:v>0.7</c:v>
                </c:pt>
                <c:pt idx="79">
                  <c:v>0.7</c:v>
                </c:pt>
                <c:pt idx="80">
                  <c:v>0.8</c:v>
                </c:pt>
                <c:pt idx="81">
                  <c:v>0.7</c:v>
                </c:pt>
                <c:pt idx="82">
                  <c:v>0.7</c:v>
                </c:pt>
                <c:pt idx="83">
                  <c:v>0.5</c:v>
                </c:pt>
                <c:pt idx="84">
                  <c:v>0.5</c:v>
                </c:pt>
                <c:pt idx="85">
                  <c:v>0.5</c:v>
                </c:pt>
                <c:pt idx="86">
                  <c:v>0.7</c:v>
                </c:pt>
                <c:pt idx="87">
                  <c:v>0.7</c:v>
                </c:pt>
                <c:pt idx="88">
                  <c:v>0.7</c:v>
                </c:pt>
                <c:pt idx="89">
                  <c:v>0.7</c:v>
                </c:pt>
                <c:pt idx="90">
                  <c:v>0.5</c:v>
                </c:pt>
                <c:pt idx="91">
                  <c:v>0.5</c:v>
                </c:pt>
                <c:pt idx="92">
                  <c:v>0.7</c:v>
                </c:pt>
                <c:pt idx="93">
                  <c:v>0.7</c:v>
                </c:pt>
                <c:pt idx="94">
                  <c:v>0.7</c:v>
                </c:pt>
                <c:pt idx="95">
                  <c:v>0.7</c:v>
                </c:pt>
                <c:pt idx="96">
                  <c:v>0.5</c:v>
                </c:pt>
                <c:pt idx="97">
                  <c:v>0.6</c:v>
                </c:pt>
                <c:pt idx="98">
                  <c:v>0.6</c:v>
                </c:pt>
                <c:pt idx="99">
                  <c:v>0.9</c:v>
                </c:pt>
                <c:pt idx="100">
                  <c:v>0.7</c:v>
                </c:pt>
                <c:pt idx="101">
                  <c:v>0.7</c:v>
                </c:pt>
                <c:pt idx="102">
                  <c:v>0.8</c:v>
                </c:pt>
                <c:pt idx="103">
                  <c:v>0.8</c:v>
                </c:pt>
                <c:pt idx="104">
                  <c:v>0.8</c:v>
                </c:pt>
                <c:pt idx="105">
                  <c:v>0.7</c:v>
                </c:pt>
                <c:pt idx="106">
                  <c:v>0.7</c:v>
                </c:pt>
                <c:pt idx="107">
                  <c:v>0.5</c:v>
                </c:pt>
                <c:pt idx="108">
                  <c:v>0.7</c:v>
                </c:pt>
                <c:pt idx="109">
                  <c:v>0.7</c:v>
                </c:pt>
                <c:pt idx="110">
                  <c:v>0.5</c:v>
                </c:pt>
                <c:pt idx="111">
                  <c:v>0.6</c:v>
                </c:pt>
                <c:pt idx="112">
                  <c:v>0.8</c:v>
                </c:pt>
                <c:pt idx="113">
                  <c:v>0.7</c:v>
                </c:pt>
                <c:pt idx="115">
                  <c:v>0.7</c:v>
                </c:pt>
                <c:pt idx="116">
                  <c:v>0.7</c:v>
                </c:pt>
                <c:pt idx="117">
                  <c:v>0.8</c:v>
                </c:pt>
                <c:pt idx="118">
                  <c:v>0.6</c:v>
                </c:pt>
                <c:pt idx="119">
                  <c:v>0.6</c:v>
                </c:pt>
                <c:pt idx="120">
                  <c:v>0.8</c:v>
                </c:pt>
                <c:pt idx="121">
                  <c:v>0.8</c:v>
                </c:pt>
                <c:pt idx="122">
                  <c:v>0.8</c:v>
                </c:pt>
                <c:pt idx="123">
                  <c:v>0.8</c:v>
                </c:pt>
                <c:pt idx="124">
                  <c:v>0.8</c:v>
                </c:pt>
                <c:pt idx="125">
                  <c:v>0.8</c:v>
                </c:pt>
                <c:pt idx="126">
                  <c:v>0.5</c:v>
                </c:pt>
                <c:pt idx="127">
                  <c:v>0.7</c:v>
                </c:pt>
                <c:pt idx="128">
                  <c:v>0.7</c:v>
                </c:pt>
                <c:pt idx="129">
                  <c:v>0.6</c:v>
                </c:pt>
                <c:pt idx="130">
                  <c:v>0.6</c:v>
                </c:pt>
                <c:pt idx="131">
                  <c:v>0.7</c:v>
                </c:pt>
                <c:pt idx="132">
                  <c:v>0.7</c:v>
                </c:pt>
                <c:pt idx="133">
                  <c:v>0.7</c:v>
                </c:pt>
                <c:pt idx="134">
                  <c:v>0.7</c:v>
                </c:pt>
                <c:pt idx="135">
                  <c:v>0.7</c:v>
                </c:pt>
                <c:pt idx="136">
                  <c:v>0.7</c:v>
                </c:pt>
                <c:pt idx="137">
                  <c:v>0.7</c:v>
                </c:pt>
                <c:pt idx="138">
                  <c:v>0.7</c:v>
                </c:pt>
                <c:pt idx="139">
                  <c:v>0.8</c:v>
                </c:pt>
                <c:pt idx="140">
                  <c:v>0.8</c:v>
                </c:pt>
                <c:pt idx="141">
                  <c:v>0.8</c:v>
                </c:pt>
                <c:pt idx="142">
                  <c:v>0.8</c:v>
                </c:pt>
                <c:pt idx="143">
                  <c:v>0.8</c:v>
                </c:pt>
                <c:pt idx="144">
                  <c:v>0.8</c:v>
                </c:pt>
                <c:pt idx="145">
                  <c:v>0.8</c:v>
                </c:pt>
                <c:pt idx="146">
                  <c:v>0.8</c:v>
                </c:pt>
                <c:pt idx="147">
                  <c:v>0.7</c:v>
                </c:pt>
                <c:pt idx="148">
                  <c:v>0.7</c:v>
                </c:pt>
                <c:pt idx="149">
                  <c:v>0.8</c:v>
                </c:pt>
                <c:pt idx="150">
                  <c:v>0.8</c:v>
                </c:pt>
                <c:pt idx="151">
                  <c:v>0.5</c:v>
                </c:pt>
                <c:pt idx="152">
                  <c:v>0.7</c:v>
                </c:pt>
                <c:pt idx="153">
                  <c:v>1.2</c:v>
                </c:pt>
                <c:pt idx="154">
                  <c:v>0.8</c:v>
                </c:pt>
                <c:pt idx="155">
                  <c:v>0.8</c:v>
                </c:pt>
                <c:pt idx="156">
                  <c:v>0.8</c:v>
                </c:pt>
                <c:pt idx="157">
                  <c:v>0.7</c:v>
                </c:pt>
                <c:pt idx="158">
                  <c:v>0.7</c:v>
                </c:pt>
                <c:pt idx="159">
                  <c:v>0.7</c:v>
                </c:pt>
                <c:pt idx="160">
                  <c:v>0.8</c:v>
                </c:pt>
                <c:pt idx="161">
                  <c:v>0.8</c:v>
                </c:pt>
                <c:pt idx="162">
                  <c:v>0.5</c:v>
                </c:pt>
                <c:pt idx="163">
                  <c:v>0.5</c:v>
                </c:pt>
                <c:pt idx="164">
                  <c:v>0.7</c:v>
                </c:pt>
                <c:pt idx="165">
                  <c:v>0.7</c:v>
                </c:pt>
                <c:pt idx="166">
                  <c:v>0.7</c:v>
                </c:pt>
                <c:pt idx="167">
                  <c:v>0.7</c:v>
                </c:pt>
                <c:pt idx="168">
                  <c:v>0.7</c:v>
                </c:pt>
                <c:pt idx="169">
                  <c:v>0.7</c:v>
                </c:pt>
                <c:pt idx="170">
                  <c:v>0.5</c:v>
                </c:pt>
                <c:pt idx="171">
                  <c:v>0.5</c:v>
                </c:pt>
                <c:pt idx="172">
                  <c:v>0.5</c:v>
                </c:pt>
                <c:pt idx="173">
                  <c:v>0.5</c:v>
                </c:pt>
                <c:pt idx="174">
                  <c:v>0.2</c:v>
                </c:pt>
                <c:pt idx="175">
                  <c:v>0.8</c:v>
                </c:pt>
                <c:pt idx="176">
                  <c:v>0.7</c:v>
                </c:pt>
                <c:pt idx="177">
                  <c:v>0.8</c:v>
                </c:pt>
                <c:pt idx="178">
                  <c:v>0.8</c:v>
                </c:pt>
                <c:pt idx="179">
                  <c:v>0.7</c:v>
                </c:pt>
                <c:pt idx="180">
                  <c:v>0.7</c:v>
                </c:pt>
                <c:pt idx="181">
                  <c:v>0.7</c:v>
                </c:pt>
                <c:pt idx="182">
                  <c:v>0.7</c:v>
                </c:pt>
                <c:pt idx="183">
                  <c:v>0.6</c:v>
                </c:pt>
                <c:pt idx="184">
                  <c:v>0.6</c:v>
                </c:pt>
                <c:pt idx="185">
                  <c:v>0.8</c:v>
                </c:pt>
                <c:pt idx="186">
                  <c:v>0.8</c:v>
                </c:pt>
                <c:pt idx="187">
                  <c:v>0.8</c:v>
                </c:pt>
                <c:pt idx="188">
                  <c:v>0.1</c:v>
                </c:pt>
                <c:pt idx="189">
                  <c:v>0.7</c:v>
                </c:pt>
                <c:pt idx="190">
                  <c:v>0.8</c:v>
                </c:pt>
                <c:pt idx="191">
                  <c:v>0.6</c:v>
                </c:pt>
                <c:pt idx="192">
                  <c:v>0.8</c:v>
                </c:pt>
                <c:pt idx="193">
                  <c:v>0.8</c:v>
                </c:pt>
                <c:pt idx="194">
                  <c:v>0.8</c:v>
                </c:pt>
                <c:pt idx="195">
                  <c:v>0.8</c:v>
                </c:pt>
                <c:pt idx="196">
                  <c:v>0.8</c:v>
                </c:pt>
                <c:pt idx="197">
                  <c:v>0.8</c:v>
                </c:pt>
                <c:pt idx="198">
                  <c:v>0.8</c:v>
                </c:pt>
                <c:pt idx="199">
                  <c:v>0.8</c:v>
                </c:pt>
                <c:pt idx="200">
                  <c:v>0.8</c:v>
                </c:pt>
                <c:pt idx="201">
                  <c:v>0.6</c:v>
                </c:pt>
                <c:pt idx="202">
                  <c:v>0.6</c:v>
                </c:pt>
                <c:pt idx="203">
                  <c:v>0.6</c:v>
                </c:pt>
                <c:pt idx="204">
                  <c:v>0.6</c:v>
                </c:pt>
                <c:pt idx="205">
                  <c:v>0.6</c:v>
                </c:pt>
                <c:pt idx="206">
                  <c:v>0.6</c:v>
                </c:pt>
                <c:pt idx="207">
                  <c:v>0.7</c:v>
                </c:pt>
                <c:pt idx="208">
                  <c:v>0.7</c:v>
                </c:pt>
                <c:pt idx="209">
                  <c:v>0.7</c:v>
                </c:pt>
                <c:pt idx="210">
                  <c:v>0.7</c:v>
                </c:pt>
                <c:pt idx="211">
                  <c:v>0.7</c:v>
                </c:pt>
                <c:pt idx="212">
                  <c:v>0.7</c:v>
                </c:pt>
                <c:pt idx="213">
                  <c:v>0.7</c:v>
                </c:pt>
                <c:pt idx="214">
                  <c:v>0.7</c:v>
                </c:pt>
                <c:pt idx="215">
                  <c:v>0.7</c:v>
                </c:pt>
                <c:pt idx="216">
                  <c:v>0.7</c:v>
                </c:pt>
                <c:pt idx="217">
                  <c:v>0.5</c:v>
                </c:pt>
                <c:pt idx="218">
                  <c:v>0.5</c:v>
                </c:pt>
                <c:pt idx="219">
                  <c:v>0.8</c:v>
                </c:pt>
                <c:pt idx="220">
                  <c:v>0.8</c:v>
                </c:pt>
                <c:pt idx="221">
                  <c:v>0.8</c:v>
                </c:pt>
                <c:pt idx="222">
                  <c:v>0.8</c:v>
                </c:pt>
                <c:pt idx="223">
                  <c:v>0.8</c:v>
                </c:pt>
                <c:pt idx="224">
                  <c:v>0.8</c:v>
                </c:pt>
                <c:pt idx="225">
                  <c:v>0.8</c:v>
                </c:pt>
                <c:pt idx="226">
                  <c:v>0.8</c:v>
                </c:pt>
                <c:pt idx="227">
                  <c:v>0.8</c:v>
                </c:pt>
                <c:pt idx="228">
                  <c:v>0.7</c:v>
                </c:pt>
                <c:pt idx="229">
                  <c:v>0.7</c:v>
                </c:pt>
                <c:pt idx="230">
                  <c:v>0.8</c:v>
                </c:pt>
                <c:pt idx="231">
                  <c:v>0.8</c:v>
                </c:pt>
                <c:pt idx="232">
                  <c:v>0.9</c:v>
                </c:pt>
                <c:pt idx="233">
                  <c:v>0.9</c:v>
                </c:pt>
                <c:pt idx="234">
                  <c:v>0.9</c:v>
                </c:pt>
                <c:pt idx="235">
                  <c:v>0.9</c:v>
                </c:pt>
                <c:pt idx="236">
                  <c:v>0.9</c:v>
                </c:pt>
                <c:pt idx="237">
                  <c:v>0.9</c:v>
                </c:pt>
                <c:pt idx="238">
                  <c:v>0.9</c:v>
                </c:pt>
                <c:pt idx="239">
                  <c:v>0.9</c:v>
                </c:pt>
                <c:pt idx="240">
                  <c:v>1.1000000000000001</c:v>
                </c:pt>
                <c:pt idx="241">
                  <c:v>1.1000000000000001</c:v>
                </c:pt>
                <c:pt idx="242">
                  <c:v>0.9</c:v>
                </c:pt>
                <c:pt idx="243">
                  <c:v>1.1000000000000001</c:v>
                </c:pt>
                <c:pt idx="244">
                  <c:v>0.2</c:v>
                </c:pt>
                <c:pt idx="245">
                  <c:v>0.9</c:v>
                </c:pt>
                <c:pt idx="246">
                  <c:v>1.1000000000000001</c:v>
                </c:pt>
                <c:pt idx="247">
                  <c:v>0.7</c:v>
                </c:pt>
                <c:pt idx="248">
                  <c:v>1.1000000000000001</c:v>
                </c:pt>
                <c:pt idx="249">
                  <c:v>1.1000000000000001</c:v>
                </c:pt>
                <c:pt idx="250">
                  <c:v>0.7</c:v>
                </c:pt>
                <c:pt idx="251">
                  <c:v>0.9</c:v>
                </c:pt>
                <c:pt idx="252">
                  <c:v>0.9</c:v>
                </c:pt>
                <c:pt idx="253">
                  <c:v>1.1000000000000001</c:v>
                </c:pt>
                <c:pt idx="254">
                  <c:v>1</c:v>
                </c:pt>
                <c:pt idx="255">
                  <c:v>0.9</c:v>
                </c:pt>
                <c:pt idx="256">
                  <c:v>1.1000000000000001</c:v>
                </c:pt>
                <c:pt idx="257">
                  <c:v>1.1000000000000001</c:v>
                </c:pt>
                <c:pt idx="258">
                  <c:v>0.9</c:v>
                </c:pt>
                <c:pt idx="259">
                  <c:v>1.1000000000000001</c:v>
                </c:pt>
                <c:pt idx="260">
                  <c:v>0.9</c:v>
                </c:pt>
                <c:pt idx="261">
                  <c:v>1.1000000000000001</c:v>
                </c:pt>
                <c:pt idx="262">
                  <c:v>0.9</c:v>
                </c:pt>
                <c:pt idx="263">
                  <c:v>1.1000000000000001</c:v>
                </c:pt>
                <c:pt idx="264">
                  <c:v>1.1000000000000001</c:v>
                </c:pt>
                <c:pt idx="265">
                  <c:v>0.8</c:v>
                </c:pt>
                <c:pt idx="266">
                  <c:v>1.1000000000000001</c:v>
                </c:pt>
                <c:pt idx="267">
                  <c:v>0.8</c:v>
                </c:pt>
                <c:pt idx="268">
                  <c:v>0.9</c:v>
                </c:pt>
                <c:pt idx="269">
                  <c:v>0.1</c:v>
                </c:pt>
                <c:pt idx="270">
                  <c:v>0.9</c:v>
                </c:pt>
                <c:pt idx="271">
                  <c:v>1.1000000000000001</c:v>
                </c:pt>
                <c:pt idx="272">
                  <c:v>1.1000000000000001</c:v>
                </c:pt>
                <c:pt idx="273">
                  <c:v>1.1000000000000001</c:v>
                </c:pt>
                <c:pt idx="274">
                  <c:v>1.1000000000000001</c:v>
                </c:pt>
                <c:pt idx="275">
                  <c:v>0.7</c:v>
                </c:pt>
                <c:pt idx="276">
                  <c:v>1.1000000000000001</c:v>
                </c:pt>
                <c:pt idx="277">
                  <c:v>0.8</c:v>
                </c:pt>
                <c:pt idx="278">
                  <c:v>1.1000000000000001</c:v>
                </c:pt>
                <c:pt idx="279">
                  <c:v>1.1000000000000001</c:v>
                </c:pt>
                <c:pt idx="280">
                  <c:v>1.1000000000000001</c:v>
                </c:pt>
                <c:pt idx="281">
                  <c:v>0.9</c:v>
                </c:pt>
                <c:pt idx="282">
                  <c:v>1.1000000000000001</c:v>
                </c:pt>
                <c:pt idx="283">
                  <c:v>1.1000000000000001</c:v>
                </c:pt>
                <c:pt idx="284">
                  <c:v>0.7</c:v>
                </c:pt>
                <c:pt idx="285">
                  <c:v>1.1000000000000001</c:v>
                </c:pt>
                <c:pt idx="286">
                  <c:v>0.9</c:v>
                </c:pt>
                <c:pt idx="287">
                  <c:v>1.1000000000000001</c:v>
                </c:pt>
                <c:pt idx="288">
                  <c:v>0.8</c:v>
                </c:pt>
                <c:pt idx="289">
                  <c:v>1.1000000000000001</c:v>
                </c:pt>
                <c:pt idx="290">
                  <c:v>1.1000000000000001</c:v>
                </c:pt>
                <c:pt idx="291">
                  <c:v>0.7</c:v>
                </c:pt>
                <c:pt idx="292">
                  <c:v>0.7</c:v>
                </c:pt>
                <c:pt idx="293">
                  <c:v>1.1000000000000001</c:v>
                </c:pt>
                <c:pt idx="294">
                  <c:v>1.2</c:v>
                </c:pt>
                <c:pt idx="295">
                  <c:v>1.1000000000000001</c:v>
                </c:pt>
                <c:pt idx="296">
                  <c:v>0.9</c:v>
                </c:pt>
                <c:pt idx="297">
                  <c:v>0.8</c:v>
                </c:pt>
                <c:pt idx="298">
                  <c:v>1.1000000000000001</c:v>
                </c:pt>
                <c:pt idx="299">
                  <c:v>0.8</c:v>
                </c:pt>
                <c:pt idx="300">
                  <c:v>0.9</c:v>
                </c:pt>
                <c:pt idx="301">
                  <c:v>1.1000000000000001</c:v>
                </c:pt>
                <c:pt idx="302">
                  <c:v>0.9</c:v>
                </c:pt>
                <c:pt idx="303">
                  <c:v>1.1000000000000001</c:v>
                </c:pt>
                <c:pt idx="304">
                  <c:v>0.9</c:v>
                </c:pt>
                <c:pt idx="305">
                  <c:v>1.1000000000000001</c:v>
                </c:pt>
                <c:pt idx="306">
                  <c:v>0.8</c:v>
                </c:pt>
                <c:pt idx="307">
                  <c:v>0.9</c:v>
                </c:pt>
                <c:pt idx="308">
                  <c:v>1.1000000000000001</c:v>
                </c:pt>
                <c:pt idx="309">
                  <c:v>0.9</c:v>
                </c:pt>
                <c:pt idx="310">
                  <c:v>0.8</c:v>
                </c:pt>
                <c:pt idx="311">
                  <c:v>0.8</c:v>
                </c:pt>
                <c:pt idx="312">
                  <c:v>1.1000000000000001</c:v>
                </c:pt>
                <c:pt idx="313">
                  <c:v>0.9</c:v>
                </c:pt>
                <c:pt idx="314">
                  <c:v>1.1000000000000001</c:v>
                </c:pt>
                <c:pt idx="315">
                  <c:v>1.1000000000000001</c:v>
                </c:pt>
                <c:pt idx="316">
                  <c:v>1.1000000000000001</c:v>
                </c:pt>
                <c:pt idx="317">
                  <c:v>0.9</c:v>
                </c:pt>
                <c:pt idx="318">
                  <c:v>1.1000000000000001</c:v>
                </c:pt>
                <c:pt idx="319">
                  <c:v>1.1000000000000001</c:v>
                </c:pt>
                <c:pt idx="320">
                  <c:v>0.9</c:v>
                </c:pt>
                <c:pt idx="321">
                  <c:v>0.9</c:v>
                </c:pt>
                <c:pt idx="322">
                  <c:v>1.1000000000000001</c:v>
                </c:pt>
                <c:pt idx="323">
                  <c:v>1.1000000000000001</c:v>
                </c:pt>
                <c:pt idx="324">
                  <c:v>1.2</c:v>
                </c:pt>
                <c:pt idx="325">
                  <c:v>0.8</c:v>
                </c:pt>
                <c:pt idx="326">
                  <c:v>0.8</c:v>
                </c:pt>
                <c:pt idx="327">
                  <c:v>1.1000000000000001</c:v>
                </c:pt>
                <c:pt idx="328">
                  <c:v>0.7</c:v>
                </c:pt>
                <c:pt idx="329">
                  <c:v>1.1000000000000001</c:v>
                </c:pt>
                <c:pt idx="330">
                  <c:v>0.8</c:v>
                </c:pt>
                <c:pt idx="331">
                  <c:v>1.1000000000000001</c:v>
                </c:pt>
                <c:pt idx="332">
                  <c:v>0.9</c:v>
                </c:pt>
                <c:pt idx="333">
                  <c:v>1.1000000000000001</c:v>
                </c:pt>
                <c:pt idx="334">
                  <c:v>0.9</c:v>
                </c:pt>
                <c:pt idx="335">
                  <c:v>1.1000000000000001</c:v>
                </c:pt>
                <c:pt idx="336">
                  <c:v>0.9</c:v>
                </c:pt>
                <c:pt idx="337">
                  <c:v>1.1000000000000001</c:v>
                </c:pt>
                <c:pt idx="338">
                  <c:v>0.8</c:v>
                </c:pt>
                <c:pt idx="339">
                  <c:v>1.1000000000000001</c:v>
                </c:pt>
                <c:pt idx="340">
                  <c:v>0.7</c:v>
                </c:pt>
                <c:pt idx="341">
                  <c:v>0.7</c:v>
                </c:pt>
                <c:pt idx="342">
                  <c:v>0.8</c:v>
                </c:pt>
                <c:pt idx="343">
                  <c:v>1.1000000000000001</c:v>
                </c:pt>
                <c:pt idx="344">
                  <c:v>0.8</c:v>
                </c:pt>
                <c:pt idx="345">
                  <c:v>1.1000000000000001</c:v>
                </c:pt>
                <c:pt idx="346">
                  <c:v>0.9</c:v>
                </c:pt>
                <c:pt idx="347">
                  <c:v>0.7</c:v>
                </c:pt>
                <c:pt idx="348">
                  <c:v>0.7</c:v>
                </c:pt>
                <c:pt idx="349">
                  <c:v>1</c:v>
                </c:pt>
                <c:pt idx="350">
                  <c:v>0.9</c:v>
                </c:pt>
                <c:pt idx="351">
                  <c:v>0.9</c:v>
                </c:pt>
                <c:pt idx="352">
                  <c:v>0.7</c:v>
                </c:pt>
                <c:pt idx="353">
                  <c:v>0.9</c:v>
                </c:pt>
                <c:pt idx="354">
                  <c:v>0.9</c:v>
                </c:pt>
                <c:pt idx="355">
                  <c:v>1.1000000000000001</c:v>
                </c:pt>
                <c:pt idx="356">
                  <c:v>1.1000000000000001</c:v>
                </c:pt>
                <c:pt idx="357">
                  <c:v>1.1000000000000001</c:v>
                </c:pt>
                <c:pt idx="358">
                  <c:v>0.8</c:v>
                </c:pt>
                <c:pt idx="359">
                  <c:v>1.2</c:v>
                </c:pt>
                <c:pt idx="360">
                  <c:v>0.9</c:v>
                </c:pt>
                <c:pt idx="361">
                  <c:v>1.1000000000000001</c:v>
                </c:pt>
                <c:pt idx="362">
                  <c:v>0.8</c:v>
                </c:pt>
                <c:pt idx="363">
                  <c:v>1.1000000000000001</c:v>
                </c:pt>
                <c:pt idx="364">
                  <c:v>0.9</c:v>
                </c:pt>
                <c:pt idx="365">
                  <c:v>1.1000000000000001</c:v>
                </c:pt>
                <c:pt idx="366">
                  <c:v>1.1000000000000001</c:v>
                </c:pt>
                <c:pt idx="367">
                  <c:v>0.8</c:v>
                </c:pt>
                <c:pt idx="368">
                  <c:v>1.1000000000000001</c:v>
                </c:pt>
                <c:pt idx="369">
                  <c:v>0.9</c:v>
                </c:pt>
                <c:pt idx="370">
                  <c:v>1.2</c:v>
                </c:pt>
                <c:pt idx="371">
                  <c:v>1.1000000000000001</c:v>
                </c:pt>
                <c:pt idx="372">
                  <c:v>1.1000000000000001</c:v>
                </c:pt>
                <c:pt idx="373">
                  <c:v>1.1000000000000001</c:v>
                </c:pt>
                <c:pt idx="374">
                  <c:v>1.1000000000000001</c:v>
                </c:pt>
                <c:pt idx="375">
                  <c:v>0.9</c:v>
                </c:pt>
                <c:pt idx="376">
                  <c:v>1.1000000000000001</c:v>
                </c:pt>
                <c:pt idx="377">
                  <c:v>0.8</c:v>
                </c:pt>
                <c:pt idx="378">
                  <c:v>0.8</c:v>
                </c:pt>
                <c:pt idx="379">
                  <c:v>0.7</c:v>
                </c:pt>
                <c:pt idx="380">
                  <c:v>1.1000000000000001</c:v>
                </c:pt>
                <c:pt idx="381">
                  <c:v>0.7</c:v>
                </c:pt>
                <c:pt idx="382">
                  <c:v>0.9</c:v>
                </c:pt>
                <c:pt idx="383">
                  <c:v>1.1000000000000001</c:v>
                </c:pt>
                <c:pt idx="384">
                  <c:v>1.1000000000000001</c:v>
                </c:pt>
                <c:pt idx="385">
                  <c:v>0.8</c:v>
                </c:pt>
                <c:pt idx="386">
                  <c:v>1.1000000000000001</c:v>
                </c:pt>
                <c:pt idx="387">
                  <c:v>0.9</c:v>
                </c:pt>
                <c:pt idx="388">
                  <c:v>0.9</c:v>
                </c:pt>
                <c:pt idx="389">
                  <c:v>0.8</c:v>
                </c:pt>
                <c:pt idx="390">
                  <c:v>1.1000000000000001</c:v>
                </c:pt>
                <c:pt idx="391">
                  <c:v>0.9</c:v>
                </c:pt>
                <c:pt idx="392">
                  <c:v>1.1000000000000001</c:v>
                </c:pt>
                <c:pt idx="393">
                  <c:v>1.1000000000000001</c:v>
                </c:pt>
                <c:pt idx="394">
                  <c:v>0.9</c:v>
                </c:pt>
                <c:pt idx="395">
                  <c:v>0.9</c:v>
                </c:pt>
                <c:pt idx="396">
                  <c:v>0.6</c:v>
                </c:pt>
                <c:pt idx="397">
                  <c:v>1.1000000000000001</c:v>
                </c:pt>
                <c:pt idx="398">
                  <c:v>0.9</c:v>
                </c:pt>
                <c:pt idx="399">
                  <c:v>0.9</c:v>
                </c:pt>
                <c:pt idx="400">
                  <c:v>1.1000000000000001</c:v>
                </c:pt>
                <c:pt idx="401">
                  <c:v>1.1000000000000001</c:v>
                </c:pt>
                <c:pt idx="402">
                  <c:v>0.9</c:v>
                </c:pt>
                <c:pt idx="403">
                  <c:v>1.1000000000000001</c:v>
                </c:pt>
                <c:pt idx="404">
                  <c:v>0.8</c:v>
                </c:pt>
                <c:pt idx="405">
                  <c:v>0.8</c:v>
                </c:pt>
                <c:pt idx="406">
                  <c:v>0.7</c:v>
                </c:pt>
                <c:pt idx="407">
                  <c:v>1.1000000000000001</c:v>
                </c:pt>
                <c:pt idx="408">
                  <c:v>0.8</c:v>
                </c:pt>
                <c:pt idx="409">
                  <c:v>1.1000000000000001</c:v>
                </c:pt>
                <c:pt idx="410">
                  <c:v>1.1000000000000001</c:v>
                </c:pt>
                <c:pt idx="411">
                  <c:v>0.9</c:v>
                </c:pt>
                <c:pt idx="412">
                  <c:v>0.7</c:v>
                </c:pt>
                <c:pt idx="413">
                  <c:v>1.1000000000000001</c:v>
                </c:pt>
                <c:pt idx="414">
                  <c:v>1.1000000000000001</c:v>
                </c:pt>
                <c:pt idx="415">
                  <c:v>0.8</c:v>
                </c:pt>
                <c:pt idx="416">
                  <c:v>0.8</c:v>
                </c:pt>
                <c:pt idx="417">
                  <c:v>1.1000000000000001</c:v>
                </c:pt>
                <c:pt idx="418">
                  <c:v>1.1000000000000001</c:v>
                </c:pt>
                <c:pt idx="419">
                  <c:v>1.1000000000000001</c:v>
                </c:pt>
                <c:pt idx="420">
                  <c:v>0.9</c:v>
                </c:pt>
                <c:pt idx="421">
                  <c:v>0.8</c:v>
                </c:pt>
                <c:pt idx="422">
                  <c:v>1.1000000000000001</c:v>
                </c:pt>
                <c:pt idx="423">
                  <c:v>1.1000000000000001</c:v>
                </c:pt>
                <c:pt idx="424">
                  <c:v>1.1000000000000001</c:v>
                </c:pt>
                <c:pt idx="425">
                  <c:v>0.8</c:v>
                </c:pt>
                <c:pt idx="426">
                  <c:v>1.1000000000000001</c:v>
                </c:pt>
                <c:pt idx="427">
                  <c:v>1.1000000000000001</c:v>
                </c:pt>
                <c:pt idx="428">
                  <c:v>1.1000000000000001</c:v>
                </c:pt>
                <c:pt idx="429">
                  <c:v>1.1000000000000001</c:v>
                </c:pt>
                <c:pt idx="430">
                  <c:v>0.7</c:v>
                </c:pt>
                <c:pt idx="431">
                  <c:v>1.1000000000000001</c:v>
                </c:pt>
                <c:pt idx="432">
                  <c:v>0.7</c:v>
                </c:pt>
                <c:pt idx="433">
                  <c:v>1.1000000000000001</c:v>
                </c:pt>
                <c:pt idx="434">
                  <c:v>1.1000000000000001</c:v>
                </c:pt>
                <c:pt idx="435">
                  <c:v>0.9</c:v>
                </c:pt>
                <c:pt idx="436">
                  <c:v>1.1000000000000001</c:v>
                </c:pt>
                <c:pt idx="437">
                  <c:v>1.1000000000000001</c:v>
                </c:pt>
                <c:pt idx="438">
                  <c:v>0.9</c:v>
                </c:pt>
                <c:pt idx="439">
                  <c:v>0.7</c:v>
                </c:pt>
                <c:pt idx="440">
                  <c:v>1.1000000000000001</c:v>
                </c:pt>
                <c:pt idx="441">
                  <c:v>0.9</c:v>
                </c:pt>
                <c:pt idx="442">
                  <c:v>0.8</c:v>
                </c:pt>
                <c:pt idx="443">
                  <c:v>0.8</c:v>
                </c:pt>
                <c:pt idx="444">
                  <c:v>0.9</c:v>
                </c:pt>
                <c:pt idx="445">
                  <c:v>1.1000000000000001</c:v>
                </c:pt>
                <c:pt idx="446">
                  <c:v>0.9</c:v>
                </c:pt>
                <c:pt idx="447">
                  <c:v>0.9</c:v>
                </c:pt>
                <c:pt idx="448">
                  <c:v>0.8</c:v>
                </c:pt>
                <c:pt idx="449">
                  <c:v>1.1000000000000001</c:v>
                </c:pt>
                <c:pt idx="450">
                  <c:v>0.7</c:v>
                </c:pt>
                <c:pt idx="451">
                  <c:v>0.8</c:v>
                </c:pt>
                <c:pt idx="452">
                  <c:v>1.2</c:v>
                </c:pt>
                <c:pt idx="453">
                  <c:v>1.2</c:v>
                </c:pt>
                <c:pt idx="454">
                  <c:v>0.8</c:v>
                </c:pt>
                <c:pt idx="455">
                  <c:v>0.7</c:v>
                </c:pt>
                <c:pt idx="456">
                  <c:v>1.1000000000000001</c:v>
                </c:pt>
                <c:pt idx="457">
                  <c:v>1.1000000000000001</c:v>
                </c:pt>
                <c:pt idx="458">
                  <c:v>0.9</c:v>
                </c:pt>
                <c:pt idx="459">
                  <c:v>1.1000000000000001</c:v>
                </c:pt>
                <c:pt idx="460">
                  <c:v>1.1000000000000001</c:v>
                </c:pt>
                <c:pt idx="461">
                  <c:v>0.9</c:v>
                </c:pt>
                <c:pt idx="462">
                  <c:v>1.1000000000000001</c:v>
                </c:pt>
                <c:pt idx="463">
                  <c:v>0.9</c:v>
                </c:pt>
                <c:pt idx="464">
                  <c:v>0.8</c:v>
                </c:pt>
                <c:pt idx="465">
                  <c:v>0.6</c:v>
                </c:pt>
                <c:pt idx="466">
                  <c:v>0.7</c:v>
                </c:pt>
                <c:pt idx="467">
                  <c:v>1.1000000000000001</c:v>
                </c:pt>
                <c:pt idx="468">
                  <c:v>0.9</c:v>
                </c:pt>
                <c:pt idx="469">
                  <c:v>0.9</c:v>
                </c:pt>
                <c:pt idx="470">
                  <c:v>0.9</c:v>
                </c:pt>
                <c:pt idx="471">
                  <c:v>1.1000000000000001</c:v>
                </c:pt>
                <c:pt idx="472">
                  <c:v>1.2</c:v>
                </c:pt>
                <c:pt idx="473">
                  <c:v>0.9</c:v>
                </c:pt>
                <c:pt idx="474">
                  <c:v>1.1000000000000001</c:v>
                </c:pt>
                <c:pt idx="475">
                  <c:v>1.2</c:v>
                </c:pt>
                <c:pt idx="476">
                  <c:v>0.9</c:v>
                </c:pt>
                <c:pt idx="477">
                  <c:v>0.9</c:v>
                </c:pt>
                <c:pt idx="478">
                  <c:v>0.9</c:v>
                </c:pt>
                <c:pt idx="479">
                  <c:v>1.1000000000000001</c:v>
                </c:pt>
                <c:pt idx="480">
                  <c:v>1.1000000000000001</c:v>
                </c:pt>
                <c:pt idx="481">
                  <c:v>1.1000000000000001</c:v>
                </c:pt>
                <c:pt idx="482">
                  <c:v>0.9</c:v>
                </c:pt>
                <c:pt idx="483">
                  <c:v>1.1000000000000001</c:v>
                </c:pt>
                <c:pt idx="484">
                  <c:v>0.9</c:v>
                </c:pt>
                <c:pt idx="485">
                  <c:v>1.1000000000000001</c:v>
                </c:pt>
                <c:pt idx="486">
                  <c:v>0.9</c:v>
                </c:pt>
                <c:pt idx="487">
                  <c:v>0.8</c:v>
                </c:pt>
                <c:pt idx="488">
                  <c:v>0.8</c:v>
                </c:pt>
                <c:pt idx="489">
                  <c:v>0.9</c:v>
                </c:pt>
                <c:pt idx="490">
                  <c:v>1.1000000000000001</c:v>
                </c:pt>
                <c:pt idx="491">
                  <c:v>1.1000000000000001</c:v>
                </c:pt>
                <c:pt idx="492">
                  <c:v>0.9</c:v>
                </c:pt>
                <c:pt idx="493">
                  <c:v>0.8</c:v>
                </c:pt>
                <c:pt idx="494">
                  <c:v>1.1000000000000001</c:v>
                </c:pt>
                <c:pt idx="495">
                  <c:v>0.9</c:v>
                </c:pt>
                <c:pt idx="496">
                  <c:v>1.1000000000000001</c:v>
                </c:pt>
                <c:pt idx="497">
                  <c:v>1.1000000000000001</c:v>
                </c:pt>
                <c:pt idx="498">
                  <c:v>1.1000000000000001</c:v>
                </c:pt>
                <c:pt idx="499">
                  <c:v>1.1000000000000001</c:v>
                </c:pt>
                <c:pt idx="500">
                  <c:v>0.8</c:v>
                </c:pt>
                <c:pt idx="501">
                  <c:v>0.9</c:v>
                </c:pt>
                <c:pt idx="502">
                  <c:v>1.1000000000000001</c:v>
                </c:pt>
                <c:pt idx="503">
                  <c:v>1.1000000000000001</c:v>
                </c:pt>
                <c:pt idx="504">
                  <c:v>1.1000000000000001</c:v>
                </c:pt>
                <c:pt idx="505">
                  <c:v>1.1000000000000001</c:v>
                </c:pt>
                <c:pt idx="506">
                  <c:v>0.8</c:v>
                </c:pt>
                <c:pt idx="507">
                  <c:v>1.2</c:v>
                </c:pt>
                <c:pt idx="508">
                  <c:v>0.9</c:v>
                </c:pt>
                <c:pt idx="509">
                  <c:v>1.1000000000000001</c:v>
                </c:pt>
                <c:pt idx="510">
                  <c:v>0.9</c:v>
                </c:pt>
                <c:pt idx="511">
                  <c:v>0.9</c:v>
                </c:pt>
                <c:pt idx="512">
                  <c:v>0.7</c:v>
                </c:pt>
                <c:pt idx="513">
                  <c:v>1.1000000000000001</c:v>
                </c:pt>
                <c:pt idx="514">
                  <c:v>0.9</c:v>
                </c:pt>
                <c:pt idx="515">
                  <c:v>0.8</c:v>
                </c:pt>
                <c:pt idx="516">
                  <c:v>1.1000000000000001</c:v>
                </c:pt>
                <c:pt idx="517">
                  <c:v>1.1000000000000001</c:v>
                </c:pt>
                <c:pt idx="518">
                  <c:v>1.1000000000000001</c:v>
                </c:pt>
                <c:pt idx="519">
                  <c:v>1.1000000000000001</c:v>
                </c:pt>
                <c:pt idx="520">
                  <c:v>0.9</c:v>
                </c:pt>
                <c:pt idx="521">
                  <c:v>0.1</c:v>
                </c:pt>
                <c:pt idx="522">
                  <c:v>0.6</c:v>
                </c:pt>
                <c:pt idx="523">
                  <c:v>1.1000000000000001</c:v>
                </c:pt>
                <c:pt idx="524">
                  <c:v>0.7</c:v>
                </c:pt>
                <c:pt idx="525">
                  <c:v>0.6</c:v>
                </c:pt>
                <c:pt idx="526">
                  <c:v>1.1000000000000001</c:v>
                </c:pt>
                <c:pt idx="527">
                  <c:v>1.1000000000000001</c:v>
                </c:pt>
                <c:pt idx="528">
                  <c:v>1.1000000000000001</c:v>
                </c:pt>
                <c:pt idx="529">
                  <c:v>0.9</c:v>
                </c:pt>
                <c:pt idx="530">
                  <c:v>0.8</c:v>
                </c:pt>
                <c:pt idx="531">
                  <c:v>0.7</c:v>
                </c:pt>
                <c:pt idx="532">
                  <c:v>0.9</c:v>
                </c:pt>
                <c:pt idx="533">
                  <c:v>1.1000000000000001</c:v>
                </c:pt>
                <c:pt idx="534">
                  <c:v>0.9</c:v>
                </c:pt>
                <c:pt idx="535">
                  <c:v>0.9</c:v>
                </c:pt>
                <c:pt idx="536">
                  <c:v>0.8</c:v>
                </c:pt>
                <c:pt idx="537">
                  <c:v>1.1000000000000001</c:v>
                </c:pt>
                <c:pt idx="538">
                  <c:v>0.8</c:v>
                </c:pt>
                <c:pt idx="539">
                  <c:v>0.8</c:v>
                </c:pt>
                <c:pt idx="540">
                  <c:v>1.1000000000000001</c:v>
                </c:pt>
                <c:pt idx="541">
                  <c:v>0.9</c:v>
                </c:pt>
                <c:pt idx="542">
                  <c:v>0.7</c:v>
                </c:pt>
                <c:pt idx="543">
                  <c:v>1.1000000000000001</c:v>
                </c:pt>
                <c:pt idx="544">
                  <c:v>1.1000000000000001</c:v>
                </c:pt>
                <c:pt idx="545">
                  <c:v>1.2</c:v>
                </c:pt>
                <c:pt idx="546">
                  <c:v>0.8</c:v>
                </c:pt>
                <c:pt idx="547">
                  <c:v>0.9</c:v>
                </c:pt>
                <c:pt idx="548">
                  <c:v>1.1000000000000001</c:v>
                </c:pt>
                <c:pt idx="549">
                  <c:v>1.1000000000000001</c:v>
                </c:pt>
                <c:pt idx="550">
                  <c:v>1.1000000000000001</c:v>
                </c:pt>
                <c:pt idx="551">
                  <c:v>0.9</c:v>
                </c:pt>
                <c:pt idx="552">
                  <c:v>1.1000000000000001</c:v>
                </c:pt>
                <c:pt idx="553">
                  <c:v>1.1000000000000001</c:v>
                </c:pt>
                <c:pt idx="554">
                  <c:v>0.9</c:v>
                </c:pt>
                <c:pt idx="555">
                  <c:v>0.9</c:v>
                </c:pt>
                <c:pt idx="556">
                  <c:v>1.1000000000000001</c:v>
                </c:pt>
                <c:pt idx="557">
                  <c:v>1.1000000000000001</c:v>
                </c:pt>
                <c:pt idx="558">
                  <c:v>1.1000000000000001</c:v>
                </c:pt>
                <c:pt idx="559">
                  <c:v>0.9</c:v>
                </c:pt>
                <c:pt idx="560">
                  <c:v>0.8</c:v>
                </c:pt>
                <c:pt idx="561">
                  <c:v>0.9</c:v>
                </c:pt>
                <c:pt idx="562">
                  <c:v>0.8</c:v>
                </c:pt>
                <c:pt idx="563">
                  <c:v>1.1000000000000001</c:v>
                </c:pt>
                <c:pt idx="564">
                  <c:v>0.9</c:v>
                </c:pt>
                <c:pt idx="565">
                  <c:v>0.9</c:v>
                </c:pt>
                <c:pt idx="566">
                  <c:v>0.9</c:v>
                </c:pt>
                <c:pt idx="567">
                  <c:v>1.1000000000000001</c:v>
                </c:pt>
                <c:pt idx="568">
                  <c:v>1.1000000000000001</c:v>
                </c:pt>
                <c:pt idx="569">
                  <c:v>0.8</c:v>
                </c:pt>
                <c:pt idx="570">
                  <c:v>1.1000000000000001</c:v>
                </c:pt>
                <c:pt idx="571">
                  <c:v>1.1000000000000001</c:v>
                </c:pt>
                <c:pt idx="572">
                  <c:v>0.9</c:v>
                </c:pt>
                <c:pt idx="573">
                  <c:v>1.1000000000000001</c:v>
                </c:pt>
                <c:pt idx="574">
                  <c:v>1</c:v>
                </c:pt>
                <c:pt idx="575">
                  <c:v>0.8</c:v>
                </c:pt>
                <c:pt idx="576">
                  <c:v>0.7</c:v>
                </c:pt>
                <c:pt idx="577">
                  <c:v>0.8</c:v>
                </c:pt>
                <c:pt idx="578">
                  <c:v>0.9</c:v>
                </c:pt>
                <c:pt idx="579">
                  <c:v>1.1000000000000001</c:v>
                </c:pt>
                <c:pt idx="580">
                  <c:v>0.7</c:v>
                </c:pt>
                <c:pt idx="581">
                  <c:v>1.1000000000000001</c:v>
                </c:pt>
                <c:pt idx="582">
                  <c:v>0.9</c:v>
                </c:pt>
                <c:pt idx="583">
                  <c:v>0.9</c:v>
                </c:pt>
                <c:pt idx="584">
                  <c:v>0.8</c:v>
                </c:pt>
                <c:pt idx="585">
                  <c:v>1.1000000000000001</c:v>
                </c:pt>
                <c:pt idx="586">
                  <c:v>0.8</c:v>
                </c:pt>
                <c:pt idx="587">
                  <c:v>0.2</c:v>
                </c:pt>
                <c:pt idx="588">
                  <c:v>0.9</c:v>
                </c:pt>
                <c:pt idx="589">
                  <c:v>1.1000000000000001</c:v>
                </c:pt>
                <c:pt idx="590">
                  <c:v>1.1000000000000001</c:v>
                </c:pt>
                <c:pt idx="591">
                  <c:v>1.1000000000000001</c:v>
                </c:pt>
                <c:pt idx="592">
                  <c:v>0.8</c:v>
                </c:pt>
                <c:pt idx="593">
                  <c:v>0.7</c:v>
                </c:pt>
                <c:pt idx="594">
                  <c:v>1.1000000000000001</c:v>
                </c:pt>
                <c:pt idx="595">
                  <c:v>1.1000000000000001</c:v>
                </c:pt>
                <c:pt idx="596">
                  <c:v>1.1000000000000001</c:v>
                </c:pt>
                <c:pt idx="597">
                  <c:v>0.9</c:v>
                </c:pt>
                <c:pt idx="598">
                  <c:v>1.1000000000000001</c:v>
                </c:pt>
                <c:pt idx="599">
                  <c:v>0.9</c:v>
                </c:pt>
                <c:pt idx="600">
                  <c:v>1.1000000000000001</c:v>
                </c:pt>
                <c:pt idx="601">
                  <c:v>0.8</c:v>
                </c:pt>
                <c:pt idx="602">
                  <c:v>1.1000000000000001</c:v>
                </c:pt>
                <c:pt idx="603">
                  <c:v>1.1000000000000001</c:v>
                </c:pt>
                <c:pt idx="604">
                  <c:v>1.1000000000000001</c:v>
                </c:pt>
                <c:pt idx="605">
                  <c:v>1.1000000000000001</c:v>
                </c:pt>
                <c:pt idx="606">
                  <c:v>1.1000000000000001</c:v>
                </c:pt>
                <c:pt idx="607">
                  <c:v>1.1000000000000001</c:v>
                </c:pt>
                <c:pt idx="608">
                  <c:v>0.9</c:v>
                </c:pt>
                <c:pt idx="609">
                  <c:v>1.1000000000000001</c:v>
                </c:pt>
                <c:pt idx="610">
                  <c:v>0.8</c:v>
                </c:pt>
                <c:pt idx="611">
                  <c:v>1.1000000000000001</c:v>
                </c:pt>
                <c:pt idx="612">
                  <c:v>1.1000000000000001</c:v>
                </c:pt>
                <c:pt idx="613">
                  <c:v>0.8</c:v>
                </c:pt>
                <c:pt idx="614">
                  <c:v>0.8</c:v>
                </c:pt>
                <c:pt idx="615">
                  <c:v>1.1000000000000001</c:v>
                </c:pt>
                <c:pt idx="616">
                  <c:v>0.7</c:v>
                </c:pt>
                <c:pt idx="617">
                  <c:v>0.9</c:v>
                </c:pt>
                <c:pt idx="618">
                  <c:v>1.1000000000000001</c:v>
                </c:pt>
                <c:pt idx="619">
                  <c:v>1.1000000000000001</c:v>
                </c:pt>
                <c:pt idx="620">
                  <c:v>0.9</c:v>
                </c:pt>
                <c:pt idx="621">
                  <c:v>0.8</c:v>
                </c:pt>
                <c:pt idx="622">
                  <c:v>1.1000000000000001</c:v>
                </c:pt>
                <c:pt idx="623">
                  <c:v>0.8</c:v>
                </c:pt>
                <c:pt idx="624">
                  <c:v>1.1000000000000001</c:v>
                </c:pt>
                <c:pt idx="625">
                  <c:v>1.1000000000000001</c:v>
                </c:pt>
                <c:pt idx="626">
                  <c:v>1.1000000000000001</c:v>
                </c:pt>
                <c:pt idx="627">
                  <c:v>0.8</c:v>
                </c:pt>
                <c:pt idx="628">
                  <c:v>1.1000000000000001</c:v>
                </c:pt>
                <c:pt idx="629">
                  <c:v>0.8</c:v>
                </c:pt>
                <c:pt idx="630">
                  <c:v>1.1000000000000001</c:v>
                </c:pt>
                <c:pt idx="631">
                  <c:v>0.8</c:v>
                </c:pt>
                <c:pt idx="632">
                  <c:v>0.7</c:v>
                </c:pt>
                <c:pt idx="633">
                  <c:v>1.1000000000000001</c:v>
                </c:pt>
                <c:pt idx="634">
                  <c:v>1.1000000000000001</c:v>
                </c:pt>
                <c:pt idx="635">
                  <c:v>1.1000000000000001</c:v>
                </c:pt>
                <c:pt idx="636">
                  <c:v>1.1000000000000001</c:v>
                </c:pt>
                <c:pt idx="637">
                  <c:v>1.1000000000000001</c:v>
                </c:pt>
                <c:pt idx="638">
                  <c:v>0.8</c:v>
                </c:pt>
                <c:pt idx="639">
                  <c:v>1.1000000000000001</c:v>
                </c:pt>
                <c:pt idx="640">
                  <c:v>1.1000000000000001</c:v>
                </c:pt>
                <c:pt idx="641">
                  <c:v>1.1000000000000001</c:v>
                </c:pt>
                <c:pt idx="642">
                  <c:v>1.1000000000000001</c:v>
                </c:pt>
                <c:pt idx="643">
                  <c:v>0.9</c:v>
                </c:pt>
                <c:pt idx="644">
                  <c:v>0.8</c:v>
                </c:pt>
                <c:pt idx="645">
                  <c:v>0.8</c:v>
                </c:pt>
                <c:pt idx="646">
                  <c:v>1.1000000000000001</c:v>
                </c:pt>
                <c:pt idx="647">
                  <c:v>0.8</c:v>
                </c:pt>
                <c:pt idx="648">
                  <c:v>0.7</c:v>
                </c:pt>
                <c:pt idx="649">
                  <c:v>1.1000000000000001</c:v>
                </c:pt>
                <c:pt idx="650">
                  <c:v>0.8</c:v>
                </c:pt>
                <c:pt idx="651">
                  <c:v>0.9</c:v>
                </c:pt>
                <c:pt idx="652">
                  <c:v>0.9</c:v>
                </c:pt>
                <c:pt idx="653">
                  <c:v>0.9</c:v>
                </c:pt>
                <c:pt idx="654">
                  <c:v>1.1000000000000001</c:v>
                </c:pt>
                <c:pt idx="655">
                  <c:v>0.8</c:v>
                </c:pt>
                <c:pt idx="656">
                  <c:v>0.9</c:v>
                </c:pt>
                <c:pt idx="657">
                  <c:v>1.2</c:v>
                </c:pt>
                <c:pt idx="658">
                  <c:v>0.9</c:v>
                </c:pt>
                <c:pt idx="659">
                  <c:v>1.1000000000000001</c:v>
                </c:pt>
                <c:pt idx="660">
                  <c:v>0.8</c:v>
                </c:pt>
                <c:pt idx="661">
                  <c:v>0.9</c:v>
                </c:pt>
                <c:pt idx="662">
                  <c:v>1.1000000000000001</c:v>
                </c:pt>
                <c:pt idx="663">
                  <c:v>1.1000000000000001</c:v>
                </c:pt>
                <c:pt idx="664">
                  <c:v>1.1000000000000001</c:v>
                </c:pt>
                <c:pt idx="665">
                  <c:v>1.1000000000000001</c:v>
                </c:pt>
                <c:pt idx="666">
                  <c:v>1.1000000000000001</c:v>
                </c:pt>
                <c:pt idx="667">
                  <c:v>0.8</c:v>
                </c:pt>
                <c:pt idx="668">
                  <c:v>0.9</c:v>
                </c:pt>
                <c:pt idx="669">
                  <c:v>1.1000000000000001</c:v>
                </c:pt>
                <c:pt idx="670">
                  <c:v>1.1000000000000001</c:v>
                </c:pt>
                <c:pt idx="671">
                  <c:v>1.1000000000000001</c:v>
                </c:pt>
                <c:pt idx="672">
                  <c:v>1.1000000000000001</c:v>
                </c:pt>
                <c:pt idx="673">
                  <c:v>1.1000000000000001</c:v>
                </c:pt>
                <c:pt idx="674">
                  <c:v>0.9</c:v>
                </c:pt>
                <c:pt idx="675">
                  <c:v>0.8</c:v>
                </c:pt>
                <c:pt idx="676">
                  <c:v>0.8</c:v>
                </c:pt>
                <c:pt idx="677">
                  <c:v>1.1000000000000001</c:v>
                </c:pt>
                <c:pt idx="678">
                  <c:v>0.9</c:v>
                </c:pt>
                <c:pt idx="679">
                  <c:v>1.2</c:v>
                </c:pt>
                <c:pt idx="680">
                  <c:v>1.1000000000000001</c:v>
                </c:pt>
                <c:pt idx="681">
                  <c:v>0.9</c:v>
                </c:pt>
                <c:pt idx="682">
                  <c:v>1.1000000000000001</c:v>
                </c:pt>
                <c:pt idx="683">
                  <c:v>0.9</c:v>
                </c:pt>
                <c:pt idx="684">
                  <c:v>0.9</c:v>
                </c:pt>
                <c:pt idx="685">
                  <c:v>0.1</c:v>
                </c:pt>
                <c:pt idx="686">
                  <c:v>1.1000000000000001</c:v>
                </c:pt>
                <c:pt idx="687">
                  <c:v>1.1000000000000001</c:v>
                </c:pt>
                <c:pt idx="688">
                  <c:v>1.1000000000000001</c:v>
                </c:pt>
                <c:pt idx="689">
                  <c:v>1.1000000000000001</c:v>
                </c:pt>
                <c:pt idx="690">
                  <c:v>1.1000000000000001</c:v>
                </c:pt>
                <c:pt idx="691">
                  <c:v>0.8</c:v>
                </c:pt>
                <c:pt idx="692">
                  <c:v>1.1000000000000001</c:v>
                </c:pt>
                <c:pt idx="693">
                  <c:v>0.9</c:v>
                </c:pt>
                <c:pt idx="694">
                  <c:v>1.1000000000000001</c:v>
                </c:pt>
                <c:pt idx="695">
                  <c:v>1.1000000000000001</c:v>
                </c:pt>
                <c:pt idx="696">
                  <c:v>0.9</c:v>
                </c:pt>
                <c:pt idx="697">
                  <c:v>0.7</c:v>
                </c:pt>
                <c:pt idx="698">
                  <c:v>1.1000000000000001</c:v>
                </c:pt>
                <c:pt idx="699">
                  <c:v>0.9</c:v>
                </c:pt>
                <c:pt idx="700">
                  <c:v>1.1000000000000001</c:v>
                </c:pt>
                <c:pt idx="701">
                  <c:v>1.1000000000000001</c:v>
                </c:pt>
                <c:pt idx="702">
                  <c:v>1.1000000000000001</c:v>
                </c:pt>
                <c:pt idx="703">
                  <c:v>1.1000000000000001</c:v>
                </c:pt>
                <c:pt idx="704">
                  <c:v>1.1000000000000001</c:v>
                </c:pt>
                <c:pt idx="705">
                  <c:v>1.1000000000000001</c:v>
                </c:pt>
                <c:pt idx="706">
                  <c:v>0.9</c:v>
                </c:pt>
                <c:pt idx="707">
                  <c:v>1.1000000000000001</c:v>
                </c:pt>
                <c:pt idx="708">
                  <c:v>0.9</c:v>
                </c:pt>
                <c:pt idx="709">
                  <c:v>1.1000000000000001</c:v>
                </c:pt>
                <c:pt idx="710">
                  <c:v>1.1000000000000001</c:v>
                </c:pt>
                <c:pt idx="711">
                  <c:v>1.1000000000000001</c:v>
                </c:pt>
                <c:pt idx="712">
                  <c:v>0.9</c:v>
                </c:pt>
                <c:pt idx="713">
                  <c:v>1.1000000000000001</c:v>
                </c:pt>
                <c:pt idx="714">
                  <c:v>1.1000000000000001</c:v>
                </c:pt>
                <c:pt idx="715">
                  <c:v>0.9</c:v>
                </c:pt>
                <c:pt idx="716">
                  <c:v>0.8</c:v>
                </c:pt>
                <c:pt idx="717">
                  <c:v>1.1000000000000001</c:v>
                </c:pt>
                <c:pt idx="718">
                  <c:v>0.9</c:v>
                </c:pt>
                <c:pt idx="719">
                  <c:v>1.1000000000000001</c:v>
                </c:pt>
                <c:pt idx="720">
                  <c:v>1.1000000000000001</c:v>
                </c:pt>
                <c:pt idx="721">
                  <c:v>0.9</c:v>
                </c:pt>
                <c:pt idx="722">
                  <c:v>0.8</c:v>
                </c:pt>
                <c:pt idx="723">
                  <c:v>1.1000000000000001</c:v>
                </c:pt>
                <c:pt idx="724">
                  <c:v>0.9</c:v>
                </c:pt>
                <c:pt idx="725">
                  <c:v>0.9</c:v>
                </c:pt>
                <c:pt idx="726">
                  <c:v>1.1000000000000001</c:v>
                </c:pt>
                <c:pt idx="727">
                  <c:v>0.9</c:v>
                </c:pt>
                <c:pt idx="728">
                  <c:v>0.9</c:v>
                </c:pt>
                <c:pt idx="729">
                  <c:v>1.1000000000000001</c:v>
                </c:pt>
                <c:pt idx="730">
                  <c:v>1.1000000000000001</c:v>
                </c:pt>
                <c:pt idx="731">
                  <c:v>1.1000000000000001</c:v>
                </c:pt>
                <c:pt idx="732">
                  <c:v>0.9</c:v>
                </c:pt>
                <c:pt idx="733">
                  <c:v>1.1000000000000001</c:v>
                </c:pt>
                <c:pt idx="734">
                  <c:v>1.1000000000000001</c:v>
                </c:pt>
                <c:pt idx="735">
                  <c:v>1.1000000000000001</c:v>
                </c:pt>
                <c:pt idx="736">
                  <c:v>1.1000000000000001</c:v>
                </c:pt>
                <c:pt idx="737">
                  <c:v>1.1000000000000001</c:v>
                </c:pt>
                <c:pt idx="738">
                  <c:v>0.8</c:v>
                </c:pt>
                <c:pt idx="739">
                  <c:v>1.1000000000000001</c:v>
                </c:pt>
                <c:pt idx="740">
                  <c:v>1.2</c:v>
                </c:pt>
                <c:pt idx="741">
                  <c:v>0.9</c:v>
                </c:pt>
                <c:pt idx="742">
                  <c:v>0.8</c:v>
                </c:pt>
                <c:pt idx="743">
                  <c:v>1.1000000000000001</c:v>
                </c:pt>
                <c:pt idx="744">
                  <c:v>0.8</c:v>
                </c:pt>
                <c:pt idx="745">
                  <c:v>0.8</c:v>
                </c:pt>
                <c:pt idx="746">
                  <c:v>0.9</c:v>
                </c:pt>
                <c:pt idx="747">
                  <c:v>0.8</c:v>
                </c:pt>
                <c:pt idx="748">
                  <c:v>1.1000000000000001</c:v>
                </c:pt>
                <c:pt idx="749">
                  <c:v>0.7</c:v>
                </c:pt>
                <c:pt idx="750">
                  <c:v>1.1000000000000001</c:v>
                </c:pt>
                <c:pt idx="751">
                  <c:v>1.1000000000000001</c:v>
                </c:pt>
                <c:pt idx="752">
                  <c:v>1.1000000000000001</c:v>
                </c:pt>
                <c:pt idx="753">
                  <c:v>1.1000000000000001</c:v>
                </c:pt>
                <c:pt idx="754">
                  <c:v>0.8</c:v>
                </c:pt>
                <c:pt idx="755">
                  <c:v>1.1000000000000001</c:v>
                </c:pt>
                <c:pt idx="756">
                  <c:v>0.8</c:v>
                </c:pt>
                <c:pt idx="757">
                  <c:v>0.8</c:v>
                </c:pt>
                <c:pt idx="758">
                  <c:v>0.8</c:v>
                </c:pt>
                <c:pt idx="759">
                  <c:v>1.1000000000000001</c:v>
                </c:pt>
                <c:pt idx="760">
                  <c:v>1.1000000000000001</c:v>
                </c:pt>
                <c:pt idx="761">
                  <c:v>0.9</c:v>
                </c:pt>
                <c:pt idx="762">
                  <c:v>0.7</c:v>
                </c:pt>
                <c:pt idx="763">
                  <c:v>0.9</c:v>
                </c:pt>
                <c:pt idx="764">
                  <c:v>1.1000000000000001</c:v>
                </c:pt>
                <c:pt idx="765">
                  <c:v>1.1000000000000001</c:v>
                </c:pt>
                <c:pt idx="766">
                  <c:v>1.2</c:v>
                </c:pt>
                <c:pt idx="767">
                  <c:v>0.7</c:v>
                </c:pt>
                <c:pt idx="768">
                  <c:v>1.1000000000000001</c:v>
                </c:pt>
                <c:pt idx="769">
                  <c:v>0.8</c:v>
                </c:pt>
                <c:pt idx="770">
                  <c:v>0.9</c:v>
                </c:pt>
                <c:pt idx="771">
                  <c:v>0.8</c:v>
                </c:pt>
                <c:pt idx="772">
                  <c:v>1.1000000000000001</c:v>
                </c:pt>
                <c:pt idx="773">
                  <c:v>1.1000000000000001</c:v>
                </c:pt>
                <c:pt idx="774">
                  <c:v>0.9</c:v>
                </c:pt>
                <c:pt idx="775">
                  <c:v>1.1000000000000001</c:v>
                </c:pt>
                <c:pt idx="776">
                  <c:v>1.1000000000000001</c:v>
                </c:pt>
                <c:pt idx="777">
                  <c:v>1.2</c:v>
                </c:pt>
                <c:pt idx="778">
                  <c:v>1.1000000000000001</c:v>
                </c:pt>
                <c:pt idx="779">
                  <c:v>1.1000000000000001</c:v>
                </c:pt>
                <c:pt idx="780">
                  <c:v>0.8</c:v>
                </c:pt>
                <c:pt idx="781">
                  <c:v>0.8</c:v>
                </c:pt>
                <c:pt idx="782">
                  <c:v>0.9</c:v>
                </c:pt>
                <c:pt idx="783">
                  <c:v>1.1000000000000001</c:v>
                </c:pt>
                <c:pt idx="784">
                  <c:v>0.7</c:v>
                </c:pt>
                <c:pt idx="785">
                  <c:v>0.7</c:v>
                </c:pt>
                <c:pt idx="786">
                  <c:v>0.6</c:v>
                </c:pt>
                <c:pt idx="787">
                  <c:v>1.1000000000000001</c:v>
                </c:pt>
                <c:pt idx="788">
                  <c:v>1.1000000000000001</c:v>
                </c:pt>
                <c:pt idx="789">
                  <c:v>1.1000000000000001</c:v>
                </c:pt>
                <c:pt idx="790">
                  <c:v>1.1000000000000001</c:v>
                </c:pt>
                <c:pt idx="791">
                  <c:v>1.1000000000000001</c:v>
                </c:pt>
                <c:pt idx="792">
                  <c:v>1.1000000000000001</c:v>
                </c:pt>
                <c:pt idx="793">
                  <c:v>1.1000000000000001</c:v>
                </c:pt>
                <c:pt idx="794">
                  <c:v>1.1000000000000001</c:v>
                </c:pt>
                <c:pt idx="795">
                  <c:v>0.9</c:v>
                </c:pt>
                <c:pt idx="796">
                  <c:v>1.1000000000000001</c:v>
                </c:pt>
                <c:pt idx="797">
                  <c:v>0.7</c:v>
                </c:pt>
                <c:pt idx="798">
                  <c:v>1.1000000000000001</c:v>
                </c:pt>
                <c:pt idx="799">
                  <c:v>0.7</c:v>
                </c:pt>
                <c:pt idx="800">
                  <c:v>0.9</c:v>
                </c:pt>
                <c:pt idx="801">
                  <c:v>0.8</c:v>
                </c:pt>
                <c:pt idx="802">
                  <c:v>1.1000000000000001</c:v>
                </c:pt>
                <c:pt idx="803">
                  <c:v>1.2</c:v>
                </c:pt>
                <c:pt idx="804">
                  <c:v>1.1000000000000001</c:v>
                </c:pt>
                <c:pt idx="805">
                  <c:v>1.2</c:v>
                </c:pt>
                <c:pt idx="806">
                  <c:v>1.1000000000000001</c:v>
                </c:pt>
                <c:pt idx="807">
                  <c:v>1.2</c:v>
                </c:pt>
                <c:pt idx="808">
                  <c:v>0.9</c:v>
                </c:pt>
                <c:pt idx="809">
                  <c:v>0.9</c:v>
                </c:pt>
                <c:pt idx="810">
                  <c:v>1.1000000000000001</c:v>
                </c:pt>
                <c:pt idx="811">
                  <c:v>0.7</c:v>
                </c:pt>
                <c:pt idx="812">
                  <c:v>1.1000000000000001</c:v>
                </c:pt>
                <c:pt idx="813">
                  <c:v>0.7</c:v>
                </c:pt>
                <c:pt idx="814">
                  <c:v>1.1000000000000001</c:v>
                </c:pt>
                <c:pt idx="815">
                  <c:v>0.9</c:v>
                </c:pt>
                <c:pt idx="816">
                  <c:v>0.9</c:v>
                </c:pt>
                <c:pt idx="817">
                  <c:v>0.9</c:v>
                </c:pt>
                <c:pt idx="818">
                  <c:v>1.1000000000000001</c:v>
                </c:pt>
                <c:pt idx="819">
                  <c:v>0.9</c:v>
                </c:pt>
                <c:pt idx="820">
                  <c:v>1.1000000000000001</c:v>
                </c:pt>
                <c:pt idx="821">
                  <c:v>1.1000000000000001</c:v>
                </c:pt>
                <c:pt idx="822">
                  <c:v>0.9</c:v>
                </c:pt>
                <c:pt idx="823">
                  <c:v>1.1000000000000001</c:v>
                </c:pt>
                <c:pt idx="824">
                  <c:v>1.1000000000000001</c:v>
                </c:pt>
                <c:pt idx="825">
                  <c:v>1.1000000000000001</c:v>
                </c:pt>
                <c:pt idx="826">
                  <c:v>1.1000000000000001</c:v>
                </c:pt>
                <c:pt idx="827">
                  <c:v>1.1000000000000001</c:v>
                </c:pt>
                <c:pt idx="828">
                  <c:v>0.8</c:v>
                </c:pt>
                <c:pt idx="829">
                  <c:v>1.1000000000000001</c:v>
                </c:pt>
                <c:pt idx="830">
                  <c:v>1.1000000000000001</c:v>
                </c:pt>
                <c:pt idx="831">
                  <c:v>1.1000000000000001</c:v>
                </c:pt>
                <c:pt idx="832">
                  <c:v>1.1000000000000001</c:v>
                </c:pt>
                <c:pt idx="833">
                  <c:v>0.7</c:v>
                </c:pt>
                <c:pt idx="834">
                  <c:v>1.1000000000000001</c:v>
                </c:pt>
                <c:pt idx="835">
                  <c:v>1.1000000000000001</c:v>
                </c:pt>
                <c:pt idx="836">
                  <c:v>1.1000000000000001</c:v>
                </c:pt>
                <c:pt idx="837">
                  <c:v>0.8</c:v>
                </c:pt>
                <c:pt idx="838">
                  <c:v>1.1000000000000001</c:v>
                </c:pt>
                <c:pt idx="839">
                  <c:v>0.8</c:v>
                </c:pt>
                <c:pt idx="840">
                  <c:v>1.1000000000000001</c:v>
                </c:pt>
                <c:pt idx="841">
                  <c:v>0.9</c:v>
                </c:pt>
                <c:pt idx="842">
                  <c:v>0.8</c:v>
                </c:pt>
                <c:pt idx="843">
                  <c:v>1.2</c:v>
                </c:pt>
                <c:pt idx="844">
                  <c:v>1.1000000000000001</c:v>
                </c:pt>
                <c:pt idx="845">
                  <c:v>1.1000000000000001</c:v>
                </c:pt>
                <c:pt idx="846">
                  <c:v>1.1000000000000001</c:v>
                </c:pt>
                <c:pt idx="847">
                  <c:v>1.1000000000000001</c:v>
                </c:pt>
                <c:pt idx="848">
                  <c:v>1.1000000000000001</c:v>
                </c:pt>
                <c:pt idx="849">
                  <c:v>0.8</c:v>
                </c:pt>
                <c:pt idx="850">
                  <c:v>1.1000000000000001</c:v>
                </c:pt>
                <c:pt idx="851">
                  <c:v>0.8</c:v>
                </c:pt>
                <c:pt idx="852">
                  <c:v>0.9</c:v>
                </c:pt>
                <c:pt idx="853">
                  <c:v>0.9</c:v>
                </c:pt>
                <c:pt idx="854">
                  <c:v>1.1000000000000001</c:v>
                </c:pt>
                <c:pt idx="855">
                  <c:v>1.1000000000000001</c:v>
                </c:pt>
                <c:pt idx="856">
                  <c:v>0.8</c:v>
                </c:pt>
                <c:pt idx="857">
                  <c:v>0.9</c:v>
                </c:pt>
                <c:pt idx="858">
                  <c:v>1.1000000000000001</c:v>
                </c:pt>
                <c:pt idx="859">
                  <c:v>0.8</c:v>
                </c:pt>
                <c:pt idx="860">
                  <c:v>0.8</c:v>
                </c:pt>
                <c:pt idx="861">
                  <c:v>0.9</c:v>
                </c:pt>
                <c:pt idx="862">
                  <c:v>1.1000000000000001</c:v>
                </c:pt>
                <c:pt idx="863">
                  <c:v>0.9</c:v>
                </c:pt>
                <c:pt idx="864">
                  <c:v>1.1000000000000001</c:v>
                </c:pt>
                <c:pt idx="865">
                  <c:v>0.9</c:v>
                </c:pt>
                <c:pt idx="866">
                  <c:v>0.9</c:v>
                </c:pt>
                <c:pt idx="867">
                  <c:v>1.1000000000000001</c:v>
                </c:pt>
                <c:pt idx="868">
                  <c:v>0.8</c:v>
                </c:pt>
                <c:pt idx="869">
                  <c:v>0.1</c:v>
                </c:pt>
                <c:pt idx="870">
                  <c:v>0.9</c:v>
                </c:pt>
                <c:pt idx="871">
                  <c:v>0.9</c:v>
                </c:pt>
                <c:pt idx="872">
                  <c:v>1.1000000000000001</c:v>
                </c:pt>
                <c:pt idx="873">
                  <c:v>0.9</c:v>
                </c:pt>
                <c:pt idx="874">
                  <c:v>1.1000000000000001</c:v>
                </c:pt>
                <c:pt idx="875">
                  <c:v>1.1000000000000001</c:v>
                </c:pt>
                <c:pt idx="876">
                  <c:v>1.1000000000000001</c:v>
                </c:pt>
                <c:pt idx="877">
                  <c:v>1.1000000000000001</c:v>
                </c:pt>
                <c:pt idx="878">
                  <c:v>0.7</c:v>
                </c:pt>
                <c:pt idx="879">
                  <c:v>1.1000000000000001</c:v>
                </c:pt>
                <c:pt idx="880">
                  <c:v>1.1000000000000001</c:v>
                </c:pt>
                <c:pt idx="881">
                  <c:v>1.1000000000000001</c:v>
                </c:pt>
                <c:pt idx="882">
                  <c:v>0.5</c:v>
                </c:pt>
                <c:pt idx="883">
                  <c:v>0.8</c:v>
                </c:pt>
                <c:pt idx="884">
                  <c:v>1.1000000000000001</c:v>
                </c:pt>
                <c:pt idx="885">
                  <c:v>0.9</c:v>
                </c:pt>
                <c:pt idx="886">
                  <c:v>0.6</c:v>
                </c:pt>
                <c:pt idx="887">
                  <c:v>1.2</c:v>
                </c:pt>
                <c:pt idx="888">
                  <c:v>1.1000000000000001</c:v>
                </c:pt>
                <c:pt idx="889">
                  <c:v>0.9</c:v>
                </c:pt>
                <c:pt idx="890">
                  <c:v>0.9</c:v>
                </c:pt>
                <c:pt idx="891">
                  <c:v>1.1000000000000001</c:v>
                </c:pt>
                <c:pt idx="892">
                  <c:v>0.9</c:v>
                </c:pt>
                <c:pt idx="893">
                  <c:v>1.1000000000000001</c:v>
                </c:pt>
                <c:pt idx="894">
                  <c:v>0.9</c:v>
                </c:pt>
                <c:pt idx="895">
                  <c:v>0.7</c:v>
                </c:pt>
                <c:pt idx="896">
                  <c:v>1.1000000000000001</c:v>
                </c:pt>
                <c:pt idx="897">
                  <c:v>1.1000000000000001</c:v>
                </c:pt>
                <c:pt idx="898">
                  <c:v>1.1000000000000001</c:v>
                </c:pt>
                <c:pt idx="899">
                  <c:v>0.8</c:v>
                </c:pt>
                <c:pt idx="900">
                  <c:v>0.7</c:v>
                </c:pt>
                <c:pt idx="901">
                  <c:v>1.1000000000000001</c:v>
                </c:pt>
                <c:pt idx="902">
                  <c:v>1.1000000000000001</c:v>
                </c:pt>
                <c:pt idx="903">
                  <c:v>0.9</c:v>
                </c:pt>
                <c:pt idx="904">
                  <c:v>0.2</c:v>
                </c:pt>
                <c:pt idx="905">
                  <c:v>0.9</c:v>
                </c:pt>
                <c:pt idx="906">
                  <c:v>0.9</c:v>
                </c:pt>
                <c:pt idx="907">
                  <c:v>1.1000000000000001</c:v>
                </c:pt>
                <c:pt idx="908">
                  <c:v>1.1000000000000001</c:v>
                </c:pt>
                <c:pt idx="909">
                  <c:v>1.1000000000000001</c:v>
                </c:pt>
                <c:pt idx="910">
                  <c:v>1.1000000000000001</c:v>
                </c:pt>
                <c:pt idx="911">
                  <c:v>0.9</c:v>
                </c:pt>
                <c:pt idx="912">
                  <c:v>0.9</c:v>
                </c:pt>
                <c:pt idx="913">
                  <c:v>0.8</c:v>
                </c:pt>
                <c:pt idx="914">
                  <c:v>0.9</c:v>
                </c:pt>
                <c:pt idx="915">
                  <c:v>1.1000000000000001</c:v>
                </c:pt>
                <c:pt idx="916">
                  <c:v>1.1000000000000001</c:v>
                </c:pt>
                <c:pt idx="917">
                  <c:v>0.9</c:v>
                </c:pt>
                <c:pt idx="918">
                  <c:v>1.1000000000000001</c:v>
                </c:pt>
                <c:pt idx="919">
                  <c:v>1.1000000000000001</c:v>
                </c:pt>
                <c:pt idx="920">
                  <c:v>1.1000000000000001</c:v>
                </c:pt>
                <c:pt idx="921">
                  <c:v>0.7</c:v>
                </c:pt>
                <c:pt idx="922">
                  <c:v>1.1000000000000001</c:v>
                </c:pt>
                <c:pt idx="923">
                  <c:v>1.1000000000000001</c:v>
                </c:pt>
                <c:pt idx="924">
                  <c:v>1.1000000000000001</c:v>
                </c:pt>
                <c:pt idx="925">
                  <c:v>0.7</c:v>
                </c:pt>
                <c:pt idx="926">
                  <c:v>1.1000000000000001</c:v>
                </c:pt>
                <c:pt idx="927">
                  <c:v>1.1000000000000001</c:v>
                </c:pt>
                <c:pt idx="928">
                  <c:v>1.1000000000000001</c:v>
                </c:pt>
                <c:pt idx="929">
                  <c:v>0.8</c:v>
                </c:pt>
                <c:pt idx="930">
                  <c:v>1.1000000000000001</c:v>
                </c:pt>
                <c:pt idx="931">
                  <c:v>1.1000000000000001</c:v>
                </c:pt>
                <c:pt idx="932">
                  <c:v>1.1000000000000001</c:v>
                </c:pt>
                <c:pt idx="933">
                  <c:v>0.8</c:v>
                </c:pt>
                <c:pt idx="934">
                  <c:v>0.9</c:v>
                </c:pt>
                <c:pt idx="935">
                  <c:v>1.1000000000000001</c:v>
                </c:pt>
                <c:pt idx="936">
                  <c:v>0.9</c:v>
                </c:pt>
                <c:pt idx="937">
                  <c:v>0.9</c:v>
                </c:pt>
                <c:pt idx="938">
                  <c:v>0.8</c:v>
                </c:pt>
                <c:pt idx="939">
                  <c:v>0.8</c:v>
                </c:pt>
                <c:pt idx="940">
                  <c:v>0.8</c:v>
                </c:pt>
                <c:pt idx="941">
                  <c:v>1.1000000000000001</c:v>
                </c:pt>
                <c:pt idx="942">
                  <c:v>1.1000000000000001</c:v>
                </c:pt>
                <c:pt idx="943">
                  <c:v>0.8</c:v>
                </c:pt>
                <c:pt idx="944">
                  <c:v>1.1000000000000001</c:v>
                </c:pt>
                <c:pt idx="945">
                  <c:v>1.1000000000000001</c:v>
                </c:pt>
                <c:pt idx="946">
                  <c:v>0.9</c:v>
                </c:pt>
                <c:pt idx="947">
                  <c:v>1.1000000000000001</c:v>
                </c:pt>
                <c:pt idx="948">
                  <c:v>1.1000000000000001</c:v>
                </c:pt>
                <c:pt idx="949">
                  <c:v>1.1000000000000001</c:v>
                </c:pt>
                <c:pt idx="950">
                  <c:v>0.9</c:v>
                </c:pt>
                <c:pt idx="951">
                  <c:v>0.9</c:v>
                </c:pt>
                <c:pt idx="952">
                  <c:v>0.6</c:v>
                </c:pt>
                <c:pt idx="953">
                  <c:v>0.9</c:v>
                </c:pt>
                <c:pt idx="954">
                  <c:v>1.1000000000000001</c:v>
                </c:pt>
                <c:pt idx="955">
                  <c:v>1.1000000000000001</c:v>
                </c:pt>
                <c:pt idx="956">
                  <c:v>1.1000000000000001</c:v>
                </c:pt>
                <c:pt idx="957">
                  <c:v>1.1000000000000001</c:v>
                </c:pt>
                <c:pt idx="958">
                  <c:v>1.1000000000000001</c:v>
                </c:pt>
                <c:pt idx="959">
                  <c:v>1.1000000000000001</c:v>
                </c:pt>
                <c:pt idx="960">
                  <c:v>1.1000000000000001</c:v>
                </c:pt>
                <c:pt idx="961">
                  <c:v>1.1000000000000001</c:v>
                </c:pt>
                <c:pt idx="962">
                  <c:v>1.1000000000000001</c:v>
                </c:pt>
                <c:pt idx="963">
                  <c:v>1.1000000000000001</c:v>
                </c:pt>
                <c:pt idx="964">
                  <c:v>1.2</c:v>
                </c:pt>
                <c:pt idx="965">
                  <c:v>1.2</c:v>
                </c:pt>
                <c:pt idx="966">
                  <c:v>0.9</c:v>
                </c:pt>
                <c:pt idx="967">
                  <c:v>1.1000000000000001</c:v>
                </c:pt>
                <c:pt idx="968">
                  <c:v>1.1000000000000001</c:v>
                </c:pt>
                <c:pt idx="969">
                  <c:v>1.1000000000000001</c:v>
                </c:pt>
                <c:pt idx="970">
                  <c:v>1.1000000000000001</c:v>
                </c:pt>
                <c:pt idx="971">
                  <c:v>1.1000000000000001</c:v>
                </c:pt>
                <c:pt idx="972">
                  <c:v>1.1000000000000001</c:v>
                </c:pt>
                <c:pt idx="973">
                  <c:v>1.1000000000000001</c:v>
                </c:pt>
                <c:pt idx="974">
                  <c:v>0.9</c:v>
                </c:pt>
                <c:pt idx="975">
                  <c:v>1.1000000000000001</c:v>
                </c:pt>
                <c:pt idx="976">
                  <c:v>0.8</c:v>
                </c:pt>
                <c:pt idx="977">
                  <c:v>1.1000000000000001</c:v>
                </c:pt>
                <c:pt idx="978">
                  <c:v>0.9</c:v>
                </c:pt>
                <c:pt idx="979">
                  <c:v>0.8</c:v>
                </c:pt>
                <c:pt idx="980">
                  <c:v>0.9</c:v>
                </c:pt>
                <c:pt idx="981">
                  <c:v>0.8</c:v>
                </c:pt>
                <c:pt idx="982">
                  <c:v>1.2</c:v>
                </c:pt>
                <c:pt idx="983">
                  <c:v>0.8</c:v>
                </c:pt>
                <c:pt idx="984">
                  <c:v>1.1000000000000001</c:v>
                </c:pt>
                <c:pt idx="985">
                  <c:v>0.8</c:v>
                </c:pt>
                <c:pt idx="986">
                  <c:v>1.1000000000000001</c:v>
                </c:pt>
                <c:pt idx="987">
                  <c:v>0.7</c:v>
                </c:pt>
                <c:pt idx="988">
                  <c:v>0.6</c:v>
                </c:pt>
                <c:pt idx="989">
                  <c:v>1.1000000000000001</c:v>
                </c:pt>
                <c:pt idx="990">
                  <c:v>1.1000000000000001</c:v>
                </c:pt>
                <c:pt idx="991">
                  <c:v>1.1000000000000001</c:v>
                </c:pt>
                <c:pt idx="992">
                  <c:v>1.1000000000000001</c:v>
                </c:pt>
                <c:pt idx="993">
                  <c:v>0.8</c:v>
                </c:pt>
                <c:pt idx="994">
                  <c:v>1.1000000000000001</c:v>
                </c:pt>
                <c:pt idx="995">
                  <c:v>1.1000000000000001</c:v>
                </c:pt>
                <c:pt idx="996">
                  <c:v>1.1000000000000001</c:v>
                </c:pt>
                <c:pt idx="997">
                  <c:v>0.9</c:v>
                </c:pt>
                <c:pt idx="998">
                  <c:v>0.9</c:v>
                </c:pt>
                <c:pt idx="999">
                  <c:v>0.9</c:v>
                </c:pt>
                <c:pt idx="1000">
                  <c:v>0.8</c:v>
                </c:pt>
                <c:pt idx="1001">
                  <c:v>1.1000000000000001</c:v>
                </c:pt>
                <c:pt idx="1002">
                  <c:v>0.9</c:v>
                </c:pt>
                <c:pt idx="1003">
                  <c:v>0.8</c:v>
                </c:pt>
                <c:pt idx="1004">
                  <c:v>0.8</c:v>
                </c:pt>
                <c:pt idx="1005">
                  <c:v>0.9</c:v>
                </c:pt>
                <c:pt idx="1006">
                  <c:v>1.1000000000000001</c:v>
                </c:pt>
                <c:pt idx="1007">
                  <c:v>0.8</c:v>
                </c:pt>
                <c:pt idx="1008">
                  <c:v>0.7</c:v>
                </c:pt>
                <c:pt idx="1009">
                  <c:v>0.1</c:v>
                </c:pt>
                <c:pt idx="1010">
                  <c:v>1.2</c:v>
                </c:pt>
                <c:pt idx="1011">
                  <c:v>1.1000000000000001</c:v>
                </c:pt>
              </c:numCache>
            </c:numRef>
          </c:yVal>
          <c:smooth val="0"/>
          <c:extLst>
            <c:ext xmlns:c16="http://schemas.microsoft.com/office/drawing/2014/chart" uri="{C3380CC4-5D6E-409C-BE32-E72D297353CC}">
              <c16:uniqueId val="{00000000-3D5A-4880-8580-0CDCF3693398}"/>
            </c:ext>
          </c:extLst>
        </c:ser>
        <c:dLbls>
          <c:showLegendKey val="0"/>
          <c:showVal val="0"/>
          <c:showCatName val="0"/>
          <c:showSerName val="0"/>
          <c:showPercent val="0"/>
          <c:showBubbleSize val="0"/>
        </c:dLbls>
        <c:axId val="169406992"/>
        <c:axId val="169407552"/>
        <c:extLst/>
      </c:scatterChart>
      <c:valAx>
        <c:axId val="16940699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Water Cooler Type</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407552"/>
        <c:crosses val="autoZero"/>
        <c:crossBetween val="midCat"/>
        <c:majorUnit val="1"/>
      </c:valAx>
      <c:valAx>
        <c:axId val="169407552"/>
        <c:scaling>
          <c:orientation val="minMax"/>
          <c:max val="1.3"/>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Energy</a:t>
                </a:r>
                <a:r>
                  <a:rPr lang="en-US" sz="1200" baseline="0"/>
                  <a:t> Use  (kWh/day)</a:t>
                </a:r>
                <a:endParaRPr lang="en-US" sz="1200"/>
              </a:p>
            </c:rich>
          </c:tx>
          <c:layout>
            <c:manualLayout>
              <c:xMode val="edge"/>
              <c:yMode val="edge"/>
              <c:x val="6.3277926118287869E-3"/>
              <c:y val="0.2563727465887867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406992"/>
        <c:crosses val="autoZero"/>
        <c:crossBetween val="midCat"/>
        <c:majorUnit val="0.1"/>
        <c:minorUnit val="5.000000000000001E-2"/>
      </c:valAx>
      <c:spPr>
        <a:noFill/>
        <a:ln>
          <a:noFill/>
        </a:ln>
        <a:effectLst/>
      </c:spPr>
    </c:plotArea>
    <c:legend>
      <c:legendPos val="b"/>
      <c:layout>
        <c:manualLayout>
          <c:xMode val="edge"/>
          <c:yMode val="edge"/>
          <c:x val="0"/>
          <c:y val="0.91549859726252059"/>
          <c:w val="0.74331584274305762"/>
          <c:h val="3.91631367934009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31469</xdr:colOff>
      <xdr:row>8</xdr:row>
      <xdr:rowOff>54428</xdr:rowOff>
    </xdr:from>
    <xdr:to>
      <xdr:col>8</xdr:col>
      <xdr:colOff>63500</xdr:colOff>
      <xdr:row>41</xdr:row>
      <xdr:rowOff>120196</xdr:rowOff>
    </xdr:to>
    <xdr:graphicFrame macro="">
      <xdr:nvGraphicFramePr>
        <xdr:cNvPr id="2" name="Chart 12">
          <a:extLst>
            <a:ext uri="{FF2B5EF4-FFF2-40B4-BE49-F238E27FC236}">
              <a16:creationId xmlns:a16="http://schemas.microsoft.com/office/drawing/2014/main" id="{9FCDA59C-57B0-4960-8C2E-05928C2A4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295276</xdr:colOff>
      <xdr:row>16</xdr:row>
      <xdr:rowOff>28575</xdr:rowOff>
    </xdr:from>
    <xdr:to>
      <xdr:col>9</xdr:col>
      <xdr:colOff>0</xdr:colOff>
      <xdr:row>22</xdr:row>
      <xdr:rowOff>38100</xdr:rowOff>
    </xdr:to>
    <xdr:sp macro="" textlink="">
      <xdr:nvSpPr>
        <xdr:cNvPr id="2" name="TextBox 1">
          <a:extLst>
            <a:ext uri="{FF2B5EF4-FFF2-40B4-BE49-F238E27FC236}">
              <a16:creationId xmlns:a16="http://schemas.microsoft.com/office/drawing/2014/main" id="{7D770EB6-9A8B-4EA4-BA04-03DE052A270A}"/>
            </a:ext>
          </a:extLst>
        </xdr:cNvPr>
        <xdr:cNvSpPr txBox="1"/>
      </xdr:nvSpPr>
      <xdr:spPr>
        <a:xfrm>
          <a:off x="295276" y="2511425"/>
          <a:ext cx="10175874"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r>
            <a:rPr lang="en-US" sz="1100"/>
            <a:t>:  </a:t>
          </a:r>
        </a:p>
        <a:p>
          <a:r>
            <a:rPr lang="en-US" sz="1100">
              <a:solidFill>
                <a:schemeClr val="dk1"/>
              </a:solidFill>
              <a:effectLst/>
              <a:latin typeface="+mn-lt"/>
              <a:ea typeface="+mn-ea"/>
              <a:cs typeface="+mn-cs"/>
            </a:rPr>
            <a:t>The CEC database does not distinguish between Hot &amp; Cold On Demand versus Hot &amp; Cold Storage Type units, which is why the two categories are lumped together in Table 2.</a:t>
          </a:r>
          <a:r>
            <a:rPr lang="en-US" sz="1100"/>
            <a:t> Additionally, CEC reports the kWh/day value to one decimal point, whereas the ENERGY STAR levels are proposed with two decimal points.The number of CEC listed units meeting the proposed levels for ENERGY STAR in</a:t>
          </a:r>
          <a:r>
            <a:rPr lang="en-US" sz="1100" baseline="0"/>
            <a:t> Table 2 above</a:t>
          </a:r>
          <a:r>
            <a:rPr lang="en-US" sz="1100"/>
            <a:t> may be distorted due to this rounding difference.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7667/OneDrive%20-%20ICF/RACL/V2.0/Data%20and%20Analysis/TEMPLATE%20FOR%20SAVINGS%20Room%20Air%20Cleaners%20V2%20Data%20and%20Analysis%20-%200816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7667/OneDrive%20-%20ICF/DW/V7.0/Dishwasher_V7.0_%20Data%20Package%20and%20Savings_V1%20-%200228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37667/OneDrive%20-%20ICF/EPA/Data%20Book/2019%20DB%20fuel%20pric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37334/Downloads/CF_NIA_FR_for_DOE%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rojectspace.icfi.com/Users/36335/AppData/Local/Microsoft/Windows/Temporary%20Internet%20Files/Content.Outlook/766IM0T9/2010%20USD%20Master%20Workbook%20(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Key Product Criteria"/>
      <sheetName val="Energy and Cost Savings"/>
      <sheetName val="Shipments and Market Share"/>
      <sheetName val="Grow-To Savings"/>
      <sheetName val="Incremental Cost and Payback"/>
      <sheetName val="ENERGY STAR QPL"/>
      <sheetName val="AHAM Dataset"/>
      <sheetName val="Non-ES Models"/>
      <sheetName val="1. Introduction"/>
      <sheetName val="2. Version 2.0 Criteria"/>
      <sheetName val="3. Energy and Cost Savings"/>
      <sheetName val="4. Product Availability"/>
      <sheetName val="5. Incremental Cost and Payback"/>
      <sheetName val="6. ENERGY STAR QPL"/>
      <sheetName val="V2.0 Proposals CADRperW"/>
      <sheetName val="V2.0 Proposals w Standby"/>
      <sheetName val="7. AHAM Dataset"/>
      <sheetName val="8. Non-ES Models"/>
      <sheetName val="Product Availability"/>
      <sheetName val="Webscraped Filter Data Pivot"/>
      <sheetName val="Webscraped Filter Data"/>
      <sheetName val="In-Store Models (Helen of Troy)"/>
      <sheetName val="In-Store Models (ICF)"/>
      <sheetName val="HEPA Research"/>
      <sheetName val="HEPA Research (2)"/>
      <sheetName val="Reference Materials"/>
      <sheetName val="Draft Scatterplot"/>
      <sheetName val="Final Scatterplot"/>
      <sheetName val="Standby Scatter Plot"/>
      <sheetName val="Metric Crosswalk"/>
      <sheetName val="Efficency &amp; Size by Pollutants"/>
      <sheetName val="CARB Dataset"/>
      <sheetName val="CARB Dataset Pivot"/>
      <sheetName val="Consumer Reports Summary"/>
      <sheetName val="Fuel Prices"/>
    </sheetNames>
    <sheetDataSet>
      <sheetData sheetId="0"/>
      <sheetData sheetId="1"/>
      <sheetData sheetId="2">
        <row r="45">
          <cell r="D45">
            <v>75</v>
          </cell>
        </row>
        <row r="46">
          <cell r="D46">
            <v>122</v>
          </cell>
        </row>
        <row r="47">
          <cell r="D47">
            <v>171</v>
          </cell>
        </row>
        <row r="48">
          <cell r="D48">
            <v>302</v>
          </cell>
        </row>
        <row r="49">
          <cell r="D49">
            <v>9</v>
          </cell>
        </row>
        <row r="50">
          <cell r="D50">
            <v>5840</v>
          </cell>
        </row>
        <row r="51">
          <cell r="D51">
            <v>2920</v>
          </cell>
        </row>
        <row r="52">
          <cell r="D52">
            <v>0.12989999999999999</v>
          </cell>
        </row>
        <row r="55">
          <cell r="D55">
            <v>1.5589999999999999</v>
          </cell>
        </row>
        <row r="58">
          <cell r="D58">
            <v>0.25</v>
          </cell>
        </row>
      </sheetData>
      <sheetData sheetId="3">
        <row r="70">
          <cell r="D70">
            <v>2020</v>
          </cell>
        </row>
      </sheetData>
      <sheetData sheetId="4"/>
      <sheetData sheetId="5"/>
      <sheetData sheetId="6">
        <row r="3">
          <cell r="X3">
            <v>70</v>
          </cell>
          <cell r="Z3">
            <v>2.1</v>
          </cell>
          <cell r="AM3" t="str">
            <v>Filtrete</v>
          </cell>
          <cell r="AN3">
            <v>1.96</v>
          </cell>
          <cell r="AO3">
            <v>2.38</v>
          </cell>
        </row>
        <row r="4">
          <cell r="X4">
            <v>70</v>
          </cell>
          <cell r="Z4">
            <v>2.2000000000000002</v>
          </cell>
          <cell r="AM4" t="str">
            <v>Filtrete</v>
          </cell>
          <cell r="AN4">
            <v>2.0499999999999998</v>
          </cell>
          <cell r="AO4">
            <v>2.4900000000000002</v>
          </cell>
        </row>
        <row r="5">
          <cell r="X5">
            <v>68</v>
          </cell>
          <cell r="Z5">
            <v>2.2000000000000002</v>
          </cell>
          <cell r="AM5" t="str">
            <v>Filtrete</v>
          </cell>
          <cell r="AN5">
            <v>1.87</v>
          </cell>
          <cell r="AO5">
            <v>2.75</v>
          </cell>
        </row>
        <row r="6">
          <cell r="X6">
            <v>107</v>
          </cell>
          <cell r="Z6">
            <v>2.2000000000000002</v>
          </cell>
          <cell r="AM6" t="str">
            <v>Filtrete</v>
          </cell>
          <cell r="AN6">
            <v>2.14</v>
          </cell>
          <cell r="AO6">
            <v>2.7</v>
          </cell>
        </row>
        <row r="7">
          <cell r="X7">
            <v>100</v>
          </cell>
          <cell r="Z7">
            <v>2.2000000000000002</v>
          </cell>
          <cell r="AM7" t="str">
            <v>Filtrete</v>
          </cell>
          <cell r="AN7">
            <v>1.91</v>
          </cell>
          <cell r="AO7">
            <v>2.58</v>
          </cell>
        </row>
        <row r="8">
          <cell r="X8">
            <v>152</v>
          </cell>
          <cell r="Z8">
            <v>2.8</v>
          </cell>
          <cell r="AM8" t="str">
            <v>Therapure</v>
          </cell>
          <cell r="AN8">
            <v>2.82</v>
          </cell>
          <cell r="AO8">
            <v>2.95</v>
          </cell>
        </row>
        <row r="9">
          <cell r="X9">
            <v>102</v>
          </cell>
          <cell r="Z9">
            <v>2.7</v>
          </cell>
          <cell r="AM9" t="str">
            <v>GermGuardian</v>
          </cell>
          <cell r="AN9">
            <v>2.46</v>
          </cell>
          <cell r="AO9">
            <v>3.16</v>
          </cell>
        </row>
        <row r="10">
          <cell r="X10">
            <v>250</v>
          </cell>
          <cell r="Z10">
            <v>5.3</v>
          </cell>
          <cell r="AM10" t="str">
            <v>Atmosphere</v>
          </cell>
          <cell r="AN10">
            <v>5.3</v>
          </cell>
          <cell r="AO10">
            <v>5.3</v>
          </cell>
        </row>
        <row r="11">
          <cell r="X11">
            <v>300</v>
          </cell>
          <cell r="Z11">
            <v>6.7</v>
          </cell>
          <cell r="AM11" t="str">
            <v>Atmosphere</v>
          </cell>
          <cell r="AN11">
            <v>6.7</v>
          </cell>
          <cell r="AO11">
            <v>6.7</v>
          </cell>
        </row>
        <row r="12">
          <cell r="X12">
            <v>56</v>
          </cell>
          <cell r="Z12">
            <v>2</v>
          </cell>
          <cell r="AM12" t="str">
            <v>TruSens</v>
          </cell>
          <cell r="AN12">
            <v>1.33</v>
          </cell>
          <cell r="AO12">
            <v>2.2999999999999998</v>
          </cell>
        </row>
        <row r="13">
          <cell r="X13">
            <v>94.8</v>
          </cell>
          <cell r="Z13">
            <v>3.6</v>
          </cell>
          <cell r="AM13" t="str">
            <v>TruSens</v>
          </cell>
          <cell r="AN13">
            <v>3.06</v>
          </cell>
          <cell r="AO13">
            <v>3.78</v>
          </cell>
        </row>
        <row r="14">
          <cell r="X14">
            <v>155</v>
          </cell>
          <cell r="Z14">
            <v>2.1</v>
          </cell>
          <cell r="AM14" t="str">
            <v>ROWENTA</v>
          </cell>
          <cell r="AN14">
            <v>1.98</v>
          </cell>
          <cell r="AO14">
            <v>2.48</v>
          </cell>
        </row>
        <row r="15">
          <cell r="X15">
            <v>181</v>
          </cell>
          <cell r="Z15">
            <v>2.2999999999999998</v>
          </cell>
          <cell r="AM15" t="str">
            <v>Aerus</v>
          </cell>
          <cell r="AN15">
            <v>2.21</v>
          </cell>
          <cell r="AO15">
            <v>2.83</v>
          </cell>
        </row>
        <row r="16">
          <cell r="X16">
            <v>238</v>
          </cell>
          <cell r="Z16">
            <v>5.7</v>
          </cell>
          <cell r="AM16" t="str">
            <v>Airgle</v>
          </cell>
          <cell r="AN16">
            <v>5.36</v>
          </cell>
          <cell r="AO16">
            <v>5.38</v>
          </cell>
        </row>
        <row r="17">
          <cell r="X17">
            <v>196</v>
          </cell>
          <cell r="Z17">
            <v>5.6</v>
          </cell>
          <cell r="AM17" t="str">
            <v>Airgle</v>
          </cell>
          <cell r="AN17">
            <v>4.67</v>
          </cell>
          <cell r="AO17">
            <v>5.34</v>
          </cell>
        </row>
        <row r="18">
          <cell r="X18">
            <v>191</v>
          </cell>
          <cell r="Z18">
            <v>3.5</v>
          </cell>
          <cell r="AM18" t="str">
            <v>Airgle</v>
          </cell>
          <cell r="AN18">
            <v>3.39</v>
          </cell>
          <cell r="AO18">
            <v>3.39</v>
          </cell>
        </row>
        <row r="19">
          <cell r="X19">
            <v>450</v>
          </cell>
          <cell r="Z19">
            <v>2.1</v>
          </cell>
          <cell r="AM19" t="str">
            <v>Airgle</v>
          </cell>
          <cell r="AN19">
            <v>2.36</v>
          </cell>
          <cell r="AO19">
            <v>2.36</v>
          </cell>
        </row>
        <row r="20">
          <cell r="X20">
            <v>398</v>
          </cell>
          <cell r="Z20">
            <v>2.2000000000000002</v>
          </cell>
          <cell r="AM20" t="str">
            <v>Airgle</v>
          </cell>
          <cell r="AN20">
            <v>2.19</v>
          </cell>
          <cell r="AO20">
            <v>2.08</v>
          </cell>
        </row>
        <row r="21">
          <cell r="X21">
            <v>194</v>
          </cell>
          <cell r="Z21">
            <v>5.5</v>
          </cell>
          <cell r="AM21" t="str">
            <v>Alen</v>
          </cell>
          <cell r="AN21">
            <v>5.13</v>
          </cell>
          <cell r="AO21">
            <v>6.08</v>
          </cell>
        </row>
        <row r="22">
          <cell r="X22">
            <v>350</v>
          </cell>
          <cell r="Z22">
            <v>7.7</v>
          </cell>
          <cell r="AM22" t="str">
            <v>Alen</v>
          </cell>
          <cell r="AN22">
            <v>7.59</v>
          </cell>
          <cell r="AO22">
            <v>8.65</v>
          </cell>
        </row>
        <row r="23">
          <cell r="X23">
            <v>158</v>
          </cell>
          <cell r="Z23">
            <v>2</v>
          </cell>
          <cell r="AM23" t="str">
            <v>Filtrete</v>
          </cell>
          <cell r="AN23">
            <v>1.98</v>
          </cell>
          <cell r="AO23">
            <v>2.5</v>
          </cell>
        </row>
        <row r="24">
          <cell r="X24">
            <v>256</v>
          </cell>
          <cell r="Z24">
            <v>2.2999999999999998</v>
          </cell>
          <cell r="AM24" t="str">
            <v>Alen</v>
          </cell>
          <cell r="AN24">
            <v>2.11</v>
          </cell>
          <cell r="AO24">
            <v>2.48</v>
          </cell>
        </row>
        <row r="25">
          <cell r="X25">
            <v>106</v>
          </cell>
          <cell r="Z25">
            <v>2</v>
          </cell>
          <cell r="AM25" t="str">
            <v>Alen</v>
          </cell>
          <cell r="AN25">
            <v>1.93</v>
          </cell>
          <cell r="AO25">
            <v>1.6</v>
          </cell>
        </row>
        <row r="26">
          <cell r="X26">
            <v>108</v>
          </cell>
          <cell r="Z26">
            <v>2</v>
          </cell>
          <cell r="AM26" t="str">
            <v>GermGuardian</v>
          </cell>
          <cell r="AN26">
            <v>1.89</v>
          </cell>
          <cell r="AO26">
            <v>2.23</v>
          </cell>
        </row>
        <row r="27">
          <cell r="X27">
            <v>159</v>
          </cell>
          <cell r="Z27">
            <v>8.4</v>
          </cell>
          <cell r="AM27" t="str">
            <v>Nectar</v>
          </cell>
          <cell r="AN27">
            <v>8.3000000000000007</v>
          </cell>
          <cell r="AO27">
            <v>9.1300000000000008</v>
          </cell>
        </row>
        <row r="28">
          <cell r="X28">
            <v>46.6</v>
          </cell>
          <cell r="Z28">
            <v>57.1</v>
          </cell>
          <cell r="AM28" t="str">
            <v>Nectar</v>
          </cell>
          <cell r="AN28">
            <v>46.6</v>
          </cell>
          <cell r="AO28">
            <v>67</v>
          </cell>
        </row>
        <row r="29">
          <cell r="X29">
            <v>159</v>
          </cell>
          <cell r="Z29">
            <v>3.3</v>
          </cell>
          <cell r="AM29" t="str">
            <v>Febreze</v>
          </cell>
          <cell r="AN29">
            <v>2.85</v>
          </cell>
          <cell r="AO29">
            <v>3.64</v>
          </cell>
        </row>
        <row r="30">
          <cell r="X30">
            <v>159.19999999999999</v>
          </cell>
          <cell r="Z30">
            <v>2</v>
          </cell>
          <cell r="AM30" t="str">
            <v>HOMEDICS</v>
          </cell>
          <cell r="AN30">
            <v>1.97</v>
          </cell>
          <cell r="AO30">
            <v>2.06</v>
          </cell>
        </row>
        <row r="31">
          <cell r="X31">
            <v>167.5</v>
          </cell>
          <cell r="Z31">
            <v>2.2000000000000002</v>
          </cell>
          <cell r="AM31" t="str">
            <v>Life Cell</v>
          </cell>
          <cell r="AN31">
            <v>1.95</v>
          </cell>
          <cell r="AO31">
            <v>2.31</v>
          </cell>
        </row>
        <row r="32">
          <cell r="X32">
            <v>77</v>
          </cell>
          <cell r="Z32">
            <v>2.6</v>
          </cell>
          <cell r="AM32" t="str">
            <v>Whirlpool</v>
          </cell>
          <cell r="AN32">
            <v>2.33</v>
          </cell>
          <cell r="AO32">
            <v>2.6</v>
          </cell>
        </row>
        <row r="33">
          <cell r="X33">
            <v>142</v>
          </cell>
          <cell r="Z33">
            <v>3.6</v>
          </cell>
          <cell r="AM33" t="str">
            <v>Whirlpool</v>
          </cell>
          <cell r="AN33">
            <v>3.36</v>
          </cell>
          <cell r="AO33">
            <v>3.88</v>
          </cell>
        </row>
        <row r="34">
          <cell r="X34">
            <v>165</v>
          </cell>
          <cell r="Z34">
            <v>2.2999999999999998</v>
          </cell>
          <cell r="AM34" t="str">
            <v>Life Cell</v>
          </cell>
          <cell r="AN34">
            <v>1.86</v>
          </cell>
          <cell r="AO34">
            <v>2.44</v>
          </cell>
        </row>
        <row r="35">
          <cell r="X35">
            <v>168</v>
          </cell>
          <cell r="Z35">
            <v>2.0499999999999998</v>
          </cell>
          <cell r="AM35" t="str">
            <v>Bionaire</v>
          </cell>
          <cell r="AN35">
            <v>1.98</v>
          </cell>
          <cell r="AO35">
            <v>1.65</v>
          </cell>
        </row>
        <row r="36">
          <cell r="X36">
            <v>313.2</v>
          </cell>
          <cell r="Z36">
            <v>4.2</v>
          </cell>
          <cell r="AM36" t="str">
            <v>BISSELL Air Care</v>
          </cell>
          <cell r="AN36">
            <v>4.12</v>
          </cell>
          <cell r="AO36">
            <v>4.8</v>
          </cell>
        </row>
        <row r="37">
          <cell r="X37">
            <v>105</v>
          </cell>
          <cell r="Z37">
            <v>11.2</v>
          </cell>
          <cell r="AM37" t="str">
            <v>BLUE</v>
          </cell>
          <cell r="AN37">
            <v>9.8000000000000007</v>
          </cell>
          <cell r="AO37">
            <v>11.2</v>
          </cell>
        </row>
        <row r="38">
          <cell r="X38">
            <v>155</v>
          </cell>
          <cell r="Z38">
            <v>2.48</v>
          </cell>
          <cell r="AM38" t="str">
            <v>Blueair</v>
          </cell>
          <cell r="AN38">
            <v>2.48</v>
          </cell>
          <cell r="AO38">
            <v>2.48</v>
          </cell>
        </row>
        <row r="39">
          <cell r="X39">
            <v>180</v>
          </cell>
          <cell r="Z39">
            <v>2.7</v>
          </cell>
          <cell r="AM39" t="str">
            <v>Blueair</v>
          </cell>
          <cell r="AN39">
            <v>2.4300000000000002</v>
          </cell>
          <cell r="AO39">
            <v>2.7</v>
          </cell>
        </row>
        <row r="40">
          <cell r="X40">
            <v>155</v>
          </cell>
          <cell r="Z40">
            <v>2.48</v>
          </cell>
          <cell r="AM40" t="str">
            <v>Blueair</v>
          </cell>
          <cell r="AN40">
            <v>2.48</v>
          </cell>
          <cell r="AO40">
            <v>2.48</v>
          </cell>
        </row>
        <row r="41">
          <cell r="X41">
            <v>240</v>
          </cell>
          <cell r="Z41">
            <v>2.5</v>
          </cell>
          <cell r="AM41" t="str">
            <v>Blueair</v>
          </cell>
          <cell r="AN41">
            <v>2.5</v>
          </cell>
          <cell r="AO41">
            <v>2.5</v>
          </cell>
        </row>
        <row r="42">
          <cell r="X42">
            <v>280</v>
          </cell>
          <cell r="Z42">
            <v>3.6</v>
          </cell>
          <cell r="AM42" t="str">
            <v>Blueair</v>
          </cell>
          <cell r="AN42">
            <v>3.36</v>
          </cell>
          <cell r="AO42">
            <v>3.6</v>
          </cell>
        </row>
        <row r="43">
          <cell r="X43">
            <v>240</v>
          </cell>
          <cell r="Z43">
            <v>2.5</v>
          </cell>
          <cell r="AM43" t="str">
            <v>Blueair</v>
          </cell>
          <cell r="AN43">
            <v>2.5</v>
          </cell>
          <cell r="AO43">
            <v>2.5</v>
          </cell>
        </row>
        <row r="44">
          <cell r="X44">
            <v>240</v>
          </cell>
          <cell r="Z44">
            <v>2.5</v>
          </cell>
          <cell r="AM44" t="str">
            <v>Blueair</v>
          </cell>
          <cell r="AN44">
            <v>2.5</v>
          </cell>
          <cell r="AO44">
            <v>2.5</v>
          </cell>
        </row>
        <row r="45">
          <cell r="X45">
            <v>375</v>
          </cell>
          <cell r="Z45">
            <v>3.968</v>
          </cell>
          <cell r="AM45" t="str">
            <v>Blueair</v>
          </cell>
          <cell r="AN45">
            <v>3.97</v>
          </cell>
          <cell r="AO45">
            <v>3.97</v>
          </cell>
        </row>
        <row r="46">
          <cell r="X46">
            <v>450</v>
          </cell>
          <cell r="Z46">
            <v>3.9</v>
          </cell>
          <cell r="AM46" t="str">
            <v>Blueair</v>
          </cell>
          <cell r="AN46">
            <v>4.3899999999999997</v>
          </cell>
          <cell r="AO46">
            <v>4.3899999999999997</v>
          </cell>
        </row>
        <row r="47">
          <cell r="X47">
            <v>434</v>
          </cell>
          <cell r="Z47">
            <v>3.7</v>
          </cell>
          <cell r="AM47" t="str">
            <v>Blueair</v>
          </cell>
          <cell r="AN47">
            <v>3.78</v>
          </cell>
          <cell r="AO47">
            <v>4.46</v>
          </cell>
        </row>
        <row r="48">
          <cell r="X48">
            <v>450</v>
          </cell>
          <cell r="Z48">
            <v>3.9</v>
          </cell>
          <cell r="AM48" t="str">
            <v>Blueair</v>
          </cell>
          <cell r="AN48">
            <v>4.3899999999999997</v>
          </cell>
          <cell r="AO48">
            <v>4.3899999999999997</v>
          </cell>
        </row>
        <row r="49">
          <cell r="X49">
            <v>115</v>
          </cell>
          <cell r="Z49">
            <v>12.9</v>
          </cell>
          <cell r="AM49" t="str">
            <v>Blueair</v>
          </cell>
          <cell r="AN49">
            <v>12.36</v>
          </cell>
          <cell r="AO49">
            <v>13.98</v>
          </cell>
        </row>
        <row r="50">
          <cell r="X50">
            <v>450</v>
          </cell>
          <cell r="Z50">
            <v>3.6</v>
          </cell>
          <cell r="AM50" t="str">
            <v>Blueair</v>
          </cell>
          <cell r="AN50">
            <v>4.05</v>
          </cell>
          <cell r="AO50">
            <v>4.05</v>
          </cell>
        </row>
        <row r="51">
          <cell r="X51">
            <v>286.89999999999998</v>
          </cell>
          <cell r="Z51">
            <v>3.2</v>
          </cell>
          <cell r="AM51" t="str">
            <v>Blueair</v>
          </cell>
          <cell r="AN51">
            <v>3.63</v>
          </cell>
          <cell r="AO51">
            <v>4.47</v>
          </cell>
        </row>
        <row r="52">
          <cell r="X52">
            <v>450</v>
          </cell>
          <cell r="Z52">
            <v>2</v>
          </cell>
          <cell r="AM52" t="str">
            <v>Blueair</v>
          </cell>
          <cell r="AN52">
            <v>2.25</v>
          </cell>
          <cell r="AO52">
            <v>2.25</v>
          </cell>
        </row>
        <row r="53">
          <cell r="X53">
            <v>400</v>
          </cell>
          <cell r="Z53">
            <v>6.3</v>
          </cell>
          <cell r="AM53" t="str">
            <v>Blueair</v>
          </cell>
          <cell r="AN53">
            <v>6.3</v>
          </cell>
          <cell r="AO53">
            <v>6.3</v>
          </cell>
        </row>
        <row r="54">
          <cell r="X54">
            <v>350</v>
          </cell>
          <cell r="Z54">
            <v>6.3</v>
          </cell>
          <cell r="AM54" t="str">
            <v>Blueair</v>
          </cell>
          <cell r="AN54">
            <v>6.3</v>
          </cell>
          <cell r="AO54">
            <v>6.3</v>
          </cell>
        </row>
        <row r="55">
          <cell r="X55">
            <v>350</v>
          </cell>
          <cell r="Z55">
            <v>6.5</v>
          </cell>
          <cell r="AM55" t="str">
            <v>Blueair</v>
          </cell>
          <cell r="AN55">
            <v>6.5</v>
          </cell>
          <cell r="AO55">
            <v>6.5</v>
          </cell>
        </row>
        <row r="56">
          <cell r="X56">
            <v>100</v>
          </cell>
          <cell r="Z56">
            <v>4.3</v>
          </cell>
          <cell r="AM56" t="str">
            <v>Blueair</v>
          </cell>
          <cell r="AN56">
            <v>4.3</v>
          </cell>
          <cell r="AO56">
            <v>4.3</v>
          </cell>
        </row>
        <row r="57">
          <cell r="X57">
            <v>120</v>
          </cell>
          <cell r="Z57">
            <v>3.2</v>
          </cell>
          <cell r="AM57" t="str">
            <v>Blueair</v>
          </cell>
          <cell r="AN57">
            <v>2.74</v>
          </cell>
          <cell r="AO57">
            <v>3.43</v>
          </cell>
        </row>
        <row r="58">
          <cell r="X58">
            <v>450</v>
          </cell>
          <cell r="Z58">
            <v>3.3</v>
          </cell>
          <cell r="AM58" t="str">
            <v>LUX</v>
          </cell>
          <cell r="AN58">
            <v>3.71</v>
          </cell>
          <cell r="AO58">
            <v>3.71</v>
          </cell>
        </row>
        <row r="59">
          <cell r="X59">
            <v>213</v>
          </cell>
          <cell r="Z59">
            <v>4.5</v>
          </cell>
          <cell r="AM59" t="str">
            <v>Master Craft</v>
          </cell>
          <cell r="AN59">
            <v>4.13</v>
          </cell>
          <cell r="AO59">
            <v>4.87</v>
          </cell>
        </row>
        <row r="60">
          <cell r="X60">
            <v>100</v>
          </cell>
          <cell r="Z60">
            <v>2</v>
          </cell>
          <cell r="AM60" t="str">
            <v>Master Craft</v>
          </cell>
          <cell r="AN60">
            <v>2</v>
          </cell>
          <cell r="AO60">
            <v>2</v>
          </cell>
        </row>
        <row r="61">
          <cell r="X61">
            <v>150</v>
          </cell>
          <cell r="Z61">
            <v>2.1</v>
          </cell>
          <cell r="AM61" t="str">
            <v>Master Craft</v>
          </cell>
          <cell r="AN61">
            <v>2.1</v>
          </cell>
          <cell r="AO61">
            <v>2.1</v>
          </cell>
        </row>
        <row r="62">
          <cell r="X62">
            <v>113</v>
          </cell>
          <cell r="Z62">
            <v>5.5</v>
          </cell>
          <cell r="AM62" t="str">
            <v>Boneco</v>
          </cell>
          <cell r="AN62">
            <v>4.5</v>
          </cell>
          <cell r="AO62">
            <v>5.7</v>
          </cell>
        </row>
        <row r="63">
          <cell r="X63">
            <v>112</v>
          </cell>
          <cell r="Z63">
            <v>5.8</v>
          </cell>
          <cell r="AM63" t="str">
            <v>Boneco</v>
          </cell>
          <cell r="AN63">
            <v>5.2</v>
          </cell>
          <cell r="AO63">
            <v>6.12</v>
          </cell>
        </row>
        <row r="64">
          <cell r="X64">
            <v>122</v>
          </cell>
          <cell r="Z64">
            <v>5.6</v>
          </cell>
          <cell r="AM64" t="str">
            <v>Boneco</v>
          </cell>
          <cell r="AN64">
            <v>4.6500000000000004</v>
          </cell>
          <cell r="AO64">
            <v>6.44</v>
          </cell>
        </row>
        <row r="65">
          <cell r="X65">
            <v>144</v>
          </cell>
          <cell r="Z65">
            <v>5.2</v>
          </cell>
          <cell r="AM65" t="str">
            <v>Boneco</v>
          </cell>
          <cell r="AN65">
            <v>4.62</v>
          </cell>
          <cell r="AO65">
            <v>6.48</v>
          </cell>
        </row>
        <row r="66">
          <cell r="X66">
            <v>150</v>
          </cell>
          <cell r="Z66">
            <v>4.9000000000000004</v>
          </cell>
          <cell r="AM66" t="str">
            <v>Boneco</v>
          </cell>
          <cell r="AN66">
            <v>4.4000000000000004</v>
          </cell>
          <cell r="AO66">
            <v>5.55</v>
          </cell>
        </row>
        <row r="67">
          <cell r="X67">
            <v>156</v>
          </cell>
          <cell r="Z67">
            <v>2</v>
          </cell>
          <cell r="AM67" t="str">
            <v>Brondell</v>
          </cell>
          <cell r="AN67">
            <v>1.76</v>
          </cell>
          <cell r="AO67">
            <v>2.11</v>
          </cell>
        </row>
        <row r="68">
          <cell r="X68">
            <v>157</v>
          </cell>
          <cell r="Z68">
            <v>3.8</v>
          </cell>
          <cell r="AM68" t="str">
            <v>Brondell</v>
          </cell>
          <cell r="AN68">
            <v>3.66</v>
          </cell>
          <cell r="AO68">
            <v>4.01</v>
          </cell>
        </row>
        <row r="69">
          <cell r="X69">
            <v>443</v>
          </cell>
          <cell r="Z69">
            <v>6.3</v>
          </cell>
          <cell r="AM69" t="str">
            <v>CLK Corporation</v>
          </cell>
          <cell r="AN69">
            <v>6.98</v>
          </cell>
          <cell r="AO69">
            <v>7.09</v>
          </cell>
        </row>
        <row r="70">
          <cell r="X70">
            <v>275</v>
          </cell>
          <cell r="Z70">
            <v>10.5</v>
          </cell>
          <cell r="AM70" t="str">
            <v>Klarwind</v>
          </cell>
          <cell r="AN70">
            <v>10.130000000000001</v>
          </cell>
          <cell r="AO70">
            <v>12.56</v>
          </cell>
        </row>
        <row r="71">
          <cell r="X71">
            <v>378</v>
          </cell>
          <cell r="Z71">
            <v>9.9</v>
          </cell>
          <cell r="AM71" t="str">
            <v>Klarwind</v>
          </cell>
          <cell r="AN71">
            <v>9.67</v>
          </cell>
          <cell r="AO71">
            <v>11.03</v>
          </cell>
        </row>
        <row r="72">
          <cell r="X72">
            <v>60</v>
          </cell>
          <cell r="Z72">
            <v>2.4</v>
          </cell>
          <cell r="AM72" t="str">
            <v>RevitalAir</v>
          </cell>
          <cell r="AN72">
            <v>1.69</v>
          </cell>
          <cell r="AO72">
            <v>2.21</v>
          </cell>
        </row>
        <row r="73">
          <cell r="X73">
            <v>309</v>
          </cell>
          <cell r="Z73">
            <v>5.4</v>
          </cell>
          <cell r="AM73" t="str">
            <v>AIRMEGA</v>
          </cell>
          <cell r="AN73">
            <v>5.46</v>
          </cell>
          <cell r="AO73">
            <v>5.99</v>
          </cell>
        </row>
        <row r="74">
          <cell r="X74">
            <v>328.2</v>
          </cell>
          <cell r="Z74">
            <v>5.0999999999999996</v>
          </cell>
          <cell r="AM74" t="str">
            <v>Coway</v>
          </cell>
          <cell r="AN74">
            <v>5.0999999999999996</v>
          </cell>
          <cell r="AO74">
            <v>6.21</v>
          </cell>
        </row>
        <row r="75">
          <cell r="X75">
            <v>227</v>
          </cell>
          <cell r="Z75">
            <v>3.4</v>
          </cell>
          <cell r="AM75" t="str">
            <v>Coway</v>
          </cell>
          <cell r="AN75">
            <v>3.3</v>
          </cell>
          <cell r="AO75">
            <v>3.72</v>
          </cell>
        </row>
        <row r="76">
          <cell r="X76">
            <v>263.5</v>
          </cell>
          <cell r="Z76">
            <v>4.5999999999999996</v>
          </cell>
          <cell r="AM76" t="str">
            <v>Coway</v>
          </cell>
          <cell r="AN76">
            <v>4.01</v>
          </cell>
          <cell r="AO76">
            <v>5.21</v>
          </cell>
        </row>
        <row r="77">
          <cell r="X77">
            <v>177.5</v>
          </cell>
          <cell r="Z77">
            <v>3.98</v>
          </cell>
          <cell r="AM77" t="str">
            <v>Coway</v>
          </cell>
          <cell r="AN77">
            <v>3.78</v>
          </cell>
          <cell r="AO77">
            <v>4.1900000000000004</v>
          </cell>
        </row>
        <row r="78">
          <cell r="X78">
            <v>155</v>
          </cell>
          <cell r="Z78">
            <v>3.98</v>
          </cell>
          <cell r="AM78" t="str">
            <v>Coway</v>
          </cell>
          <cell r="AN78">
            <v>3.53</v>
          </cell>
          <cell r="AO78">
            <v>4.3899999999999997</v>
          </cell>
        </row>
        <row r="79">
          <cell r="X79">
            <v>145</v>
          </cell>
          <cell r="Z79">
            <v>3.98</v>
          </cell>
          <cell r="AM79" t="str">
            <v>Coway</v>
          </cell>
          <cell r="AN79">
            <v>3.36</v>
          </cell>
          <cell r="AO79">
            <v>5.1100000000000003</v>
          </cell>
        </row>
        <row r="80">
          <cell r="X80">
            <v>149</v>
          </cell>
          <cell r="Z80">
            <v>4.3</v>
          </cell>
          <cell r="AM80" t="str">
            <v>Coway</v>
          </cell>
          <cell r="AN80">
            <v>3.52</v>
          </cell>
          <cell r="AO80">
            <v>4.8</v>
          </cell>
        </row>
        <row r="81">
          <cell r="X81">
            <v>213</v>
          </cell>
          <cell r="Z81">
            <v>4.5999999999999996</v>
          </cell>
          <cell r="AM81" t="str">
            <v>Coway</v>
          </cell>
          <cell r="AN81">
            <v>4.17</v>
          </cell>
          <cell r="AO81">
            <v>5.13</v>
          </cell>
        </row>
        <row r="82">
          <cell r="X82">
            <v>134</v>
          </cell>
          <cell r="Z82">
            <v>3.8</v>
          </cell>
          <cell r="AM82" t="str">
            <v>Coway</v>
          </cell>
          <cell r="AN82">
            <v>3.37</v>
          </cell>
          <cell r="AO82">
            <v>3.93</v>
          </cell>
        </row>
        <row r="83">
          <cell r="X83">
            <v>168</v>
          </cell>
          <cell r="Z83">
            <v>3.1</v>
          </cell>
          <cell r="AM83" t="str">
            <v>Friedrich</v>
          </cell>
          <cell r="AN83">
            <v>2.98</v>
          </cell>
          <cell r="AO83">
            <v>3.12</v>
          </cell>
        </row>
        <row r="84">
          <cell r="X84">
            <v>240</v>
          </cell>
          <cell r="Z84">
            <v>3.3</v>
          </cell>
          <cell r="AM84" t="str">
            <v>Coway</v>
          </cell>
          <cell r="AN84">
            <v>3.21</v>
          </cell>
          <cell r="AO84">
            <v>3.98</v>
          </cell>
        </row>
        <row r="85">
          <cell r="X85">
            <v>109</v>
          </cell>
          <cell r="Z85">
            <v>2.2999999999999998</v>
          </cell>
          <cell r="AM85" t="str">
            <v>Coway</v>
          </cell>
          <cell r="AN85">
            <v>2.0499999999999998</v>
          </cell>
          <cell r="AO85">
            <v>2.2799999999999998</v>
          </cell>
        </row>
        <row r="86">
          <cell r="X86">
            <v>166</v>
          </cell>
          <cell r="Z86">
            <v>2.1</v>
          </cell>
          <cell r="AM86" t="str">
            <v>Woongjin</v>
          </cell>
          <cell r="AN86">
            <v>1.88</v>
          </cell>
          <cell r="AO86">
            <v>2.25</v>
          </cell>
        </row>
        <row r="87">
          <cell r="X87">
            <v>108.8</v>
          </cell>
          <cell r="Z87">
            <v>2.1</v>
          </cell>
          <cell r="AM87" t="str">
            <v>OregonScientific</v>
          </cell>
          <cell r="AN87">
            <v>1.86</v>
          </cell>
          <cell r="AO87">
            <v>1.99</v>
          </cell>
        </row>
        <row r="88">
          <cell r="X88">
            <v>110</v>
          </cell>
          <cell r="Z88">
            <v>2.7</v>
          </cell>
          <cell r="AM88" t="str">
            <v>Honeywell</v>
          </cell>
          <cell r="AN88">
            <v>2.4</v>
          </cell>
          <cell r="AO88">
            <v>2.5499999999999998</v>
          </cell>
        </row>
        <row r="89">
          <cell r="X89">
            <v>98</v>
          </cell>
          <cell r="Z89">
            <v>2.4500000000000002</v>
          </cell>
          <cell r="AM89" t="str">
            <v>Electrolux</v>
          </cell>
          <cell r="AN89">
            <v>2.4500000000000002</v>
          </cell>
          <cell r="AO89">
            <v>2.58</v>
          </cell>
        </row>
        <row r="90">
          <cell r="X90">
            <v>197</v>
          </cell>
          <cell r="Z90">
            <v>3.28</v>
          </cell>
          <cell r="AM90" t="str">
            <v>Electrolux</v>
          </cell>
          <cell r="AN90">
            <v>3.28</v>
          </cell>
          <cell r="AO90">
            <v>3.56</v>
          </cell>
        </row>
        <row r="91">
          <cell r="X91">
            <v>291</v>
          </cell>
          <cell r="Z91">
            <v>2.7</v>
          </cell>
          <cell r="AM91" t="str">
            <v>Electrolux</v>
          </cell>
          <cell r="AN91">
            <v>2.64</v>
          </cell>
          <cell r="AO91">
            <v>3.11</v>
          </cell>
        </row>
        <row r="92">
          <cell r="X92">
            <v>121.6</v>
          </cell>
          <cell r="Z92">
            <v>2.77</v>
          </cell>
          <cell r="AM92" t="str">
            <v>Frigidaire</v>
          </cell>
          <cell r="AN92">
            <v>2.04</v>
          </cell>
          <cell r="AO92">
            <v>2.98</v>
          </cell>
        </row>
        <row r="93">
          <cell r="X93">
            <v>149.5</v>
          </cell>
          <cell r="Z93">
            <v>2.2000000000000002</v>
          </cell>
          <cell r="AM93" t="str">
            <v>Frigidaire</v>
          </cell>
          <cell r="AN93">
            <v>2.14</v>
          </cell>
          <cell r="AO93">
            <v>2.61</v>
          </cell>
        </row>
        <row r="94">
          <cell r="X94">
            <v>111</v>
          </cell>
          <cell r="Z94">
            <v>2.2999999999999998</v>
          </cell>
          <cell r="AM94" t="str">
            <v>Kenmore</v>
          </cell>
          <cell r="AN94">
            <v>2.2999999999999998</v>
          </cell>
          <cell r="AO94">
            <v>2.34</v>
          </cell>
        </row>
        <row r="95">
          <cell r="X95">
            <v>182</v>
          </cell>
          <cell r="Z95">
            <v>2.1</v>
          </cell>
          <cell r="AM95" t="str">
            <v>ORANSI</v>
          </cell>
          <cell r="AN95">
            <v>1.95</v>
          </cell>
          <cell r="AO95">
            <v>2.23</v>
          </cell>
        </row>
        <row r="96">
          <cell r="X96">
            <v>120</v>
          </cell>
          <cell r="Z96">
            <v>2.6</v>
          </cell>
          <cell r="AM96" t="str">
            <v>PureGuardian</v>
          </cell>
          <cell r="AN96">
            <v>2.31</v>
          </cell>
          <cell r="AO96">
            <v>3.06</v>
          </cell>
        </row>
        <row r="97">
          <cell r="X97">
            <v>107.1</v>
          </cell>
          <cell r="Z97">
            <v>6.2</v>
          </cell>
          <cell r="AM97" t="str">
            <v>Ionic Pro Platinum</v>
          </cell>
          <cell r="AN97">
            <v>6.17</v>
          </cell>
          <cell r="AO97">
            <v>6.7</v>
          </cell>
        </row>
        <row r="98">
          <cell r="X98">
            <v>183</v>
          </cell>
          <cell r="Z98">
            <v>2.8</v>
          </cell>
          <cell r="AM98" t="str">
            <v>Winix</v>
          </cell>
          <cell r="AN98">
            <v>2.82</v>
          </cell>
          <cell r="AO98">
            <v>2.98</v>
          </cell>
        </row>
        <row r="99">
          <cell r="X99">
            <v>137</v>
          </cell>
          <cell r="Z99">
            <v>2.6</v>
          </cell>
          <cell r="AM99" t="str">
            <v>Therapure</v>
          </cell>
          <cell r="AN99">
            <v>2.7</v>
          </cell>
          <cell r="AO99">
            <v>3.05</v>
          </cell>
        </row>
        <row r="100">
          <cell r="X100">
            <v>148.5</v>
          </cell>
          <cell r="Z100">
            <v>2.5</v>
          </cell>
          <cell r="AM100" t="str">
            <v>Therapure</v>
          </cell>
          <cell r="AN100">
            <v>2.64</v>
          </cell>
          <cell r="AO100">
            <v>2.81</v>
          </cell>
        </row>
        <row r="101">
          <cell r="X101">
            <v>121</v>
          </cell>
          <cell r="Z101">
            <v>2.7</v>
          </cell>
          <cell r="AM101" t="str">
            <v>Alen</v>
          </cell>
          <cell r="AN101">
            <v>2.2999999999999998</v>
          </cell>
          <cell r="AO101">
            <v>3.02</v>
          </cell>
        </row>
        <row r="102">
          <cell r="X102">
            <v>121</v>
          </cell>
          <cell r="Z102">
            <v>2.5</v>
          </cell>
          <cell r="AM102" t="str">
            <v>Danby</v>
          </cell>
          <cell r="AN102">
            <v>2.27</v>
          </cell>
          <cell r="AO102">
            <v>2.78</v>
          </cell>
        </row>
        <row r="103">
          <cell r="X103">
            <v>120</v>
          </cell>
          <cell r="Z103">
            <v>2.2999999999999998</v>
          </cell>
          <cell r="AM103" t="str">
            <v>Fellowes</v>
          </cell>
          <cell r="AN103">
            <v>2.14</v>
          </cell>
          <cell r="AO103">
            <v>2.2599999999999998</v>
          </cell>
        </row>
        <row r="104">
          <cell r="X104">
            <v>221.3</v>
          </cell>
          <cell r="Z104">
            <v>2.2999999999999998</v>
          </cell>
          <cell r="AM104" t="str">
            <v>Fellowes</v>
          </cell>
          <cell r="AN104">
            <v>2.17</v>
          </cell>
          <cell r="AO104">
            <v>2.4900000000000002</v>
          </cell>
        </row>
        <row r="105">
          <cell r="X105">
            <v>185</v>
          </cell>
          <cell r="Z105">
            <v>3.3</v>
          </cell>
          <cell r="AM105" t="str">
            <v>Rabbit Air</v>
          </cell>
          <cell r="AN105">
            <v>3.02</v>
          </cell>
          <cell r="AO105">
            <v>3.28</v>
          </cell>
        </row>
        <row r="106">
          <cell r="X106">
            <v>450</v>
          </cell>
          <cell r="Z106">
            <v>2</v>
          </cell>
          <cell r="AM106" t="str">
            <v>Fellowes</v>
          </cell>
          <cell r="AN106">
            <v>2.25</v>
          </cell>
          <cell r="AO106">
            <v>2.25</v>
          </cell>
        </row>
        <row r="107">
          <cell r="X107">
            <v>375.7</v>
          </cell>
          <cell r="Z107">
            <v>2</v>
          </cell>
          <cell r="AM107" t="str">
            <v>Fellowes</v>
          </cell>
          <cell r="AN107">
            <v>1.89</v>
          </cell>
          <cell r="AO107">
            <v>2.2599999999999998</v>
          </cell>
        </row>
        <row r="108">
          <cell r="X108">
            <v>203.9</v>
          </cell>
          <cell r="Z108">
            <v>2.4</v>
          </cell>
          <cell r="AM108" t="str">
            <v>Fellowes</v>
          </cell>
          <cell r="AN108">
            <v>2.33</v>
          </cell>
          <cell r="AO108">
            <v>2.38</v>
          </cell>
        </row>
        <row r="109">
          <cell r="X109">
            <v>188</v>
          </cell>
          <cell r="Z109">
            <v>2.9</v>
          </cell>
          <cell r="AM109" t="str">
            <v>Alen</v>
          </cell>
          <cell r="AN109">
            <v>2.81</v>
          </cell>
          <cell r="AO109">
            <v>3.32</v>
          </cell>
        </row>
        <row r="110">
          <cell r="X110">
            <v>121</v>
          </cell>
          <cell r="Z110">
            <v>2.5</v>
          </cell>
          <cell r="AM110" t="str">
            <v>Midea</v>
          </cell>
          <cell r="AN110">
            <v>2.27</v>
          </cell>
          <cell r="AO110">
            <v>2.78</v>
          </cell>
        </row>
        <row r="111">
          <cell r="X111">
            <v>122</v>
          </cell>
          <cell r="Z111">
            <v>2.5</v>
          </cell>
          <cell r="AM111" t="str">
            <v>HOMEDICS</v>
          </cell>
          <cell r="AN111">
            <v>1.97</v>
          </cell>
          <cell r="AO111">
            <v>2.77</v>
          </cell>
        </row>
        <row r="112">
          <cell r="X112">
            <v>123</v>
          </cell>
          <cell r="Z112">
            <v>2.6</v>
          </cell>
          <cell r="AM112" t="str">
            <v>Whirlpool</v>
          </cell>
          <cell r="AN112">
            <v>2.35</v>
          </cell>
          <cell r="AO112">
            <v>2.87</v>
          </cell>
        </row>
        <row r="113">
          <cell r="X113">
            <v>127</v>
          </cell>
          <cell r="Z113">
            <v>2.2000000000000002</v>
          </cell>
          <cell r="AM113" t="str">
            <v>HOMEDICS</v>
          </cell>
          <cell r="AN113">
            <v>2.29</v>
          </cell>
          <cell r="AO113">
            <v>2.33</v>
          </cell>
        </row>
        <row r="114">
          <cell r="X114">
            <v>158</v>
          </cell>
          <cell r="Z114">
            <v>2.4</v>
          </cell>
          <cell r="AM114" t="str">
            <v>ROWENTA</v>
          </cell>
          <cell r="AN114">
            <v>2.31</v>
          </cell>
          <cell r="AO114">
            <v>2.4</v>
          </cell>
        </row>
        <row r="115">
          <cell r="X115">
            <v>157</v>
          </cell>
          <cell r="Z115">
            <v>2.4</v>
          </cell>
          <cell r="AM115" t="str">
            <v>ROWENTA</v>
          </cell>
          <cell r="AN115">
            <v>2.34</v>
          </cell>
          <cell r="AO115">
            <v>2.4900000000000002</v>
          </cell>
        </row>
        <row r="116">
          <cell r="X116">
            <v>75</v>
          </cell>
          <cell r="Z116">
            <v>2.8</v>
          </cell>
          <cell r="AM116" t="str">
            <v>ROWENTA</v>
          </cell>
          <cell r="AN116">
            <v>2.5</v>
          </cell>
          <cell r="AO116">
            <v>3.23</v>
          </cell>
        </row>
        <row r="117">
          <cell r="X117">
            <v>108</v>
          </cell>
          <cell r="Z117">
            <v>4</v>
          </cell>
          <cell r="AM117" t="str">
            <v>ROWENTA</v>
          </cell>
          <cell r="AN117">
            <v>3.86</v>
          </cell>
          <cell r="AO117">
            <v>3.93</v>
          </cell>
        </row>
        <row r="118">
          <cell r="X118">
            <v>191.6</v>
          </cell>
          <cell r="Z118">
            <v>3</v>
          </cell>
          <cell r="AM118" t="str">
            <v>TruSens</v>
          </cell>
          <cell r="AN118">
            <v>2.89</v>
          </cell>
          <cell r="AO118">
            <v>3.14</v>
          </cell>
        </row>
        <row r="119">
          <cell r="X119">
            <v>228</v>
          </cell>
          <cell r="Z119">
            <v>3.3</v>
          </cell>
          <cell r="AM119" t="str">
            <v>ROWENTA</v>
          </cell>
          <cell r="AN119">
            <v>3.42</v>
          </cell>
          <cell r="AO119">
            <v>3.72</v>
          </cell>
        </row>
        <row r="120">
          <cell r="X120">
            <v>68</v>
          </cell>
          <cell r="Z120">
            <v>3</v>
          </cell>
          <cell r="AM120" t="str">
            <v>GermGuardian</v>
          </cell>
          <cell r="AN120">
            <v>2.68</v>
          </cell>
          <cell r="AO120">
            <v>3.04</v>
          </cell>
        </row>
        <row r="121">
          <cell r="X121">
            <v>99</v>
          </cell>
          <cell r="Z121">
            <v>2</v>
          </cell>
          <cell r="AM121" t="str">
            <v>GermGuardian</v>
          </cell>
          <cell r="AN121">
            <v>1.85</v>
          </cell>
          <cell r="AO121">
            <v>2.17</v>
          </cell>
        </row>
        <row r="122">
          <cell r="X122">
            <v>97</v>
          </cell>
          <cell r="Z122">
            <v>3.3</v>
          </cell>
          <cell r="AM122" t="str">
            <v>GermGuardian</v>
          </cell>
          <cell r="AN122">
            <v>3.02</v>
          </cell>
          <cell r="AO122">
            <v>3.3</v>
          </cell>
        </row>
        <row r="123">
          <cell r="X123">
            <v>128</v>
          </cell>
          <cell r="Z123">
            <v>2.6</v>
          </cell>
          <cell r="AM123" t="str">
            <v>Therapure</v>
          </cell>
          <cell r="AN123">
            <v>2.4500000000000002</v>
          </cell>
          <cell r="AO123">
            <v>2.64</v>
          </cell>
        </row>
        <row r="124">
          <cell r="X124">
            <v>108</v>
          </cell>
          <cell r="Z124">
            <v>2.2000000000000002</v>
          </cell>
          <cell r="AM124" t="str">
            <v>GermGuardian</v>
          </cell>
          <cell r="AN124">
            <v>2.0099999999999998</v>
          </cell>
          <cell r="AO124">
            <v>2.33</v>
          </cell>
        </row>
        <row r="125">
          <cell r="X125">
            <v>97</v>
          </cell>
          <cell r="Z125">
            <v>2</v>
          </cell>
          <cell r="AM125" t="str">
            <v>GermGuardian</v>
          </cell>
          <cell r="AN125">
            <v>1.83</v>
          </cell>
          <cell r="AO125">
            <v>2.11</v>
          </cell>
        </row>
        <row r="126">
          <cell r="X126">
            <v>116</v>
          </cell>
          <cell r="Z126">
            <v>2.2000000000000002</v>
          </cell>
          <cell r="AM126" t="str">
            <v>GermGuardian</v>
          </cell>
          <cell r="AN126">
            <v>2.0699999999999998</v>
          </cell>
          <cell r="AO126">
            <v>2.29</v>
          </cell>
        </row>
        <row r="127">
          <cell r="X127">
            <v>128.69999999999999</v>
          </cell>
          <cell r="Z127">
            <v>2.5</v>
          </cell>
          <cell r="AM127" t="str">
            <v>Envion</v>
          </cell>
          <cell r="AN127">
            <v>2.35</v>
          </cell>
          <cell r="AO127">
            <v>2.64</v>
          </cell>
        </row>
        <row r="128">
          <cell r="X128">
            <v>218</v>
          </cell>
          <cell r="Z128">
            <v>2.6</v>
          </cell>
          <cell r="AM128" t="str">
            <v>GermGuardian</v>
          </cell>
          <cell r="AN128">
            <v>2.58</v>
          </cell>
          <cell r="AO128">
            <v>2.54</v>
          </cell>
        </row>
        <row r="129">
          <cell r="X129">
            <v>259</v>
          </cell>
          <cell r="Z129">
            <v>5.5</v>
          </cell>
          <cell r="AM129" t="str">
            <v>GermGuardian</v>
          </cell>
          <cell r="AN129">
            <v>5.42</v>
          </cell>
          <cell r="AO129">
            <v>5.75</v>
          </cell>
        </row>
        <row r="130">
          <cell r="X130">
            <v>110</v>
          </cell>
          <cell r="Z130">
            <v>2.5</v>
          </cell>
          <cell r="AM130" t="str">
            <v>GermGuardian</v>
          </cell>
          <cell r="AN130">
            <v>2.0699999999999998</v>
          </cell>
          <cell r="AO130">
            <v>2.73</v>
          </cell>
        </row>
        <row r="131">
          <cell r="X131">
            <v>145</v>
          </cell>
          <cell r="Z131">
            <v>2.9</v>
          </cell>
          <cell r="AM131" t="str">
            <v>GermGuardian</v>
          </cell>
          <cell r="AN131">
            <v>2.82</v>
          </cell>
          <cell r="AO131">
            <v>3.17</v>
          </cell>
        </row>
        <row r="132">
          <cell r="X132">
            <v>99</v>
          </cell>
          <cell r="Z132">
            <v>2</v>
          </cell>
          <cell r="AM132" t="str">
            <v>GermGuardian</v>
          </cell>
          <cell r="AN132">
            <v>1.85</v>
          </cell>
          <cell r="AO132">
            <v>2.17</v>
          </cell>
        </row>
        <row r="133">
          <cell r="X133">
            <v>216</v>
          </cell>
          <cell r="Z133">
            <v>4.2</v>
          </cell>
          <cell r="AM133" t="str">
            <v>GermGuardian</v>
          </cell>
          <cell r="AN133">
            <v>4.2</v>
          </cell>
          <cell r="AO133">
            <v>5.15</v>
          </cell>
        </row>
        <row r="134">
          <cell r="X134">
            <v>97</v>
          </cell>
          <cell r="Z134">
            <v>2.4</v>
          </cell>
          <cell r="AM134" t="str">
            <v>GermGuardian</v>
          </cell>
          <cell r="AN134">
            <v>2.2200000000000002</v>
          </cell>
          <cell r="AO134">
            <v>2.31</v>
          </cell>
        </row>
        <row r="135">
          <cell r="X135">
            <v>128.69999999999999</v>
          </cell>
          <cell r="Z135">
            <v>2.5</v>
          </cell>
          <cell r="AM135" t="str">
            <v>Therapure</v>
          </cell>
          <cell r="AN135">
            <v>2.35</v>
          </cell>
          <cell r="AO135">
            <v>2.64</v>
          </cell>
        </row>
        <row r="136">
          <cell r="X136">
            <v>110</v>
          </cell>
          <cell r="Z136">
            <v>2.5</v>
          </cell>
          <cell r="AM136" t="str">
            <v>PureGuardian</v>
          </cell>
          <cell r="AN136">
            <v>2.0699999999999998</v>
          </cell>
          <cell r="AO136">
            <v>2.73</v>
          </cell>
        </row>
        <row r="137">
          <cell r="X137">
            <v>145</v>
          </cell>
          <cell r="Z137">
            <v>2.9</v>
          </cell>
          <cell r="AM137" t="str">
            <v>PureGuardian</v>
          </cell>
          <cell r="AN137">
            <v>2.82</v>
          </cell>
          <cell r="AO137">
            <v>3.17</v>
          </cell>
        </row>
        <row r="138">
          <cell r="X138">
            <v>260</v>
          </cell>
          <cell r="Z138">
            <v>2.6</v>
          </cell>
          <cell r="AM138" t="str">
            <v>Intellipure</v>
          </cell>
          <cell r="AN138">
            <v>2.5099999999999998</v>
          </cell>
          <cell r="AO138">
            <v>3.03</v>
          </cell>
        </row>
        <row r="139">
          <cell r="X139">
            <v>74</v>
          </cell>
          <cell r="Z139">
            <v>2.2999999999999998</v>
          </cell>
          <cell r="AM139" t="str">
            <v>HOMEDICS</v>
          </cell>
          <cell r="AN139">
            <v>1.97</v>
          </cell>
          <cell r="AO139">
            <v>2.2400000000000002</v>
          </cell>
        </row>
        <row r="140">
          <cell r="X140">
            <v>119</v>
          </cell>
          <cell r="Z140">
            <v>2.2999999999999998</v>
          </cell>
          <cell r="AM140" t="str">
            <v>HOMEDICS</v>
          </cell>
          <cell r="AN140">
            <v>2.0299999999999998</v>
          </cell>
          <cell r="AO140">
            <v>2.44</v>
          </cell>
        </row>
        <row r="141">
          <cell r="X141">
            <v>83.2</v>
          </cell>
          <cell r="Z141">
            <v>2</v>
          </cell>
          <cell r="AM141" t="str">
            <v>HOMEDICS</v>
          </cell>
          <cell r="AN141">
            <v>2.48</v>
          </cell>
          <cell r="AO141">
            <v>1.8</v>
          </cell>
        </row>
        <row r="142">
          <cell r="X142">
            <v>110.4</v>
          </cell>
          <cell r="Z142">
            <v>2.9</v>
          </cell>
          <cell r="AM142" t="str">
            <v>HOMEDICS</v>
          </cell>
          <cell r="AN142">
            <v>3.44</v>
          </cell>
          <cell r="AO142">
            <v>2.87</v>
          </cell>
        </row>
        <row r="143">
          <cell r="X143">
            <v>137</v>
          </cell>
          <cell r="Z143">
            <v>2.9</v>
          </cell>
          <cell r="AM143" t="str">
            <v>Allergy Pro</v>
          </cell>
          <cell r="AN143">
            <v>2.5499999999999998</v>
          </cell>
          <cell r="AO143">
            <v>3.66</v>
          </cell>
        </row>
        <row r="144">
          <cell r="X144">
            <v>192.2</v>
          </cell>
          <cell r="Z144">
            <v>2.2000000000000002</v>
          </cell>
          <cell r="AM144" t="str">
            <v>Oreck</v>
          </cell>
          <cell r="AN144">
            <v>2</v>
          </cell>
          <cell r="AO144">
            <v>2.3199999999999998</v>
          </cell>
        </row>
        <row r="145">
          <cell r="X145">
            <v>143</v>
          </cell>
          <cell r="Z145">
            <v>2.5</v>
          </cell>
          <cell r="AM145" t="str">
            <v>Danby</v>
          </cell>
          <cell r="AN145">
            <v>2.4700000000000002</v>
          </cell>
          <cell r="AO145">
            <v>2.09</v>
          </cell>
        </row>
        <row r="146">
          <cell r="X146">
            <v>75</v>
          </cell>
          <cell r="Z146">
            <v>2.1</v>
          </cell>
          <cell r="AM146" t="str">
            <v>HomeTrends</v>
          </cell>
          <cell r="AN146">
            <v>1.58</v>
          </cell>
          <cell r="AO146">
            <v>2.1</v>
          </cell>
        </row>
        <row r="147">
          <cell r="X147">
            <v>143</v>
          </cell>
          <cell r="Z147">
            <v>2.6</v>
          </cell>
          <cell r="AM147" t="str">
            <v>Eureka</v>
          </cell>
          <cell r="AN147">
            <v>2.56</v>
          </cell>
          <cell r="AO147">
            <v>4.09</v>
          </cell>
        </row>
        <row r="148">
          <cell r="X148">
            <v>310</v>
          </cell>
          <cell r="Z148">
            <v>5.8</v>
          </cell>
          <cell r="AM148" t="str">
            <v>BeneLife</v>
          </cell>
          <cell r="AN148">
            <v>5.42</v>
          </cell>
          <cell r="AO148">
            <v>6.66</v>
          </cell>
        </row>
        <row r="149">
          <cell r="X149">
            <v>450</v>
          </cell>
          <cell r="Z149">
            <v>4</v>
          </cell>
          <cell r="AM149" t="str">
            <v>IQAir</v>
          </cell>
          <cell r="AN149">
            <v>4.5</v>
          </cell>
          <cell r="AO149">
            <v>4.5</v>
          </cell>
        </row>
        <row r="150">
          <cell r="X150">
            <v>450</v>
          </cell>
          <cell r="Z150">
            <v>13.2</v>
          </cell>
          <cell r="AM150" t="str">
            <v>JET</v>
          </cell>
          <cell r="AN150">
            <v>14.85</v>
          </cell>
          <cell r="AO150">
            <v>14.85</v>
          </cell>
        </row>
        <row r="151">
          <cell r="X151">
            <v>450</v>
          </cell>
          <cell r="Z151">
            <v>13.2</v>
          </cell>
          <cell r="AM151" t="str">
            <v>Powermatic</v>
          </cell>
          <cell r="AN151">
            <v>14.85</v>
          </cell>
          <cell r="AO151">
            <v>14.85</v>
          </cell>
        </row>
        <row r="152">
          <cell r="X152">
            <v>60</v>
          </cell>
          <cell r="Z152">
            <v>2.4</v>
          </cell>
          <cell r="AM152" t="str">
            <v>Febreze</v>
          </cell>
          <cell r="AN152">
            <v>1.8</v>
          </cell>
          <cell r="AO152">
            <v>2.4300000000000002</v>
          </cell>
        </row>
        <row r="153">
          <cell r="X153">
            <v>59</v>
          </cell>
          <cell r="Z153">
            <v>2.5</v>
          </cell>
          <cell r="AM153" t="str">
            <v>Febreze</v>
          </cell>
          <cell r="AN153">
            <v>1.78</v>
          </cell>
          <cell r="AO153">
            <v>2.44</v>
          </cell>
        </row>
        <row r="154">
          <cell r="X154">
            <v>205</v>
          </cell>
          <cell r="Z154">
            <v>2.2999999999999998</v>
          </cell>
          <cell r="AM154" t="str">
            <v>Kenmore</v>
          </cell>
          <cell r="AN154">
            <v>2.06</v>
          </cell>
          <cell r="AO154">
            <v>2.52</v>
          </cell>
        </row>
        <row r="155">
          <cell r="X155">
            <v>80</v>
          </cell>
          <cell r="Z155">
            <v>2.2599999999999998</v>
          </cell>
          <cell r="AM155" t="str">
            <v>Honeywell</v>
          </cell>
          <cell r="AN155">
            <v>2.62</v>
          </cell>
          <cell r="AO155">
            <v>2.88</v>
          </cell>
        </row>
        <row r="156">
          <cell r="X156">
            <v>80</v>
          </cell>
          <cell r="Z156">
            <v>2.2599999999999998</v>
          </cell>
          <cell r="AM156" t="str">
            <v>Honeywell</v>
          </cell>
          <cell r="AN156">
            <v>2.62</v>
          </cell>
          <cell r="AO156">
            <v>2.88</v>
          </cell>
        </row>
        <row r="157">
          <cell r="X157">
            <v>110</v>
          </cell>
          <cell r="Z157">
            <v>2.56</v>
          </cell>
          <cell r="AM157" t="str">
            <v>Honeywell</v>
          </cell>
          <cell r="AN157">
            <v>2.82</v>
          </cell>
          <cell r="AO157">
            <v>3.38</v>
          </cell>
        </row>
        <row r="158">
          <cell r="X158">
            <v>98</v>
          </cell>
          <cell r="Z158">
            <v>6.8</v>
          </cell>
          <cell r="AM158" t="str">
            <v>Honeywell</v>
          </cell>
          <cell r="AN158">
            <v>7.01</v>
          </cell>
          <cell r="AO158">
            <v>6.01</v>
          </cell>
        </row>
        <row r="159">
          <cell r="X159">
            <v>146</v>
          </cell>
          <cell r="Z159">
            <v>4.8</v>
          </cell>
          <cell r="AM159" t="str">
            <v>Honeywell</v>
          </cell>
          <cell r="AN159">
            <v>4.67</v>
          </cell>
          <cell r="AO159">
            <v>5.12</v>
          </cell>
        </row>
        <row r="160">
          <cell r="X160">
            <v>161</v>
          </cell>
          <cell r="Z160">
            <v>5</v>
          </cell>
          <cell r="AM160" t="str">
            <v>Honeywell</v>
          </cell>
          <cell r="AN160">
            <v>5.03</v>
          </cell>
          <cell r="AO160">
            <v>5.31</v>
          </cell>
        </row>
        <row r="161">
          <cell r="X161">
            <v>161</v>
          </cell>
          <cell r="Z161">
            <v>4</v>
          </cell>
          <cell r="AM161" t="str">
            <v>Honeywell</v>
          </cell>
          <cell r="AN161">
            <v>4.03</v>
          </cell>
          <cell r="AO161">
            <v>4.25</v>
          </cell>
        </row>
        <row r="162">
          <cell r="X162">
            <v>169</v>
          </cell>
          <cell r="Z162">
            <v>4.3</v>
          </cell>
          <cell r="AM162" t="str">
            <v>Honeywell</v>
          </cell>
          <cell r="AN162">
            <v>4.38</v>
          </cell>
          <cell r="AO162">
            <v>3.86</v>
          </cell>
        </row>
        <row r="163">
          <cell r="X163">
            <v>55</v>
          </cell>
          <cell r="Z163">
            <v>2.4</v>
          </cell>
          <cell r="AM163" t="str">
            <v>Honeywell</v>
          </cell>
          <cell r="AN163">
            <v>1.94</v>
          </cell>
          <cell r="AO163">
            <v>2.29</v>
          </cell>
        </row>
        <row r="164">
          <cell r="X164">
            <v>110</v>
          </cell>
          <cell r="Z164">
            <v>2.9</v>
          </cell>
          <cell r="AM164" t="str">
            <v>Honeywell</v>
          </cell>
          <cell r="AN164">
            <v>2.7</v>
          </cell>
          <cell r="AO164">
            <v>2.21</v>
          </cell>
        </row>
        <row r="165">
          <cell r="X165">
            <v>53</v>
          </cell>
          <cell r="Z165">
            <v>2.5</v>
          </cell>
          <cell r="AM165" t="str">
            <v>Honeywell</v>
          </cell>
          <cell r="AN165">
            <v>2.1</v>
          </cell>
          <cell r="AO165">
            <v>2.1</v>
          </cell>
        </row>
        <row r="166">
          <cell r="X166">
            <v>143</v>
          </cell>
          <cell r="Z166">
            <v>2.6</v>
          </cell>
          <cell r="AM166" t="str">
            <v>Midea</v>
          </cell>
          <cell r="AN166">
            <v>2.56</v>
          </cell>
          <cell r="AO166">
            <v>4.09</v>
          </cell>
        </row>
        <row r="167">
          <cell r="X167">
            <v>48</v>
          </cell>
          <cell r="Z167">
            <v>2.2000000000000002</v>
          </cell>
          <cell r="AM167" t="str">
            <v>Honeywell</v>
          </cell>
          <cell r="AN167">
            <v>1.7</v>
          </cell>
          <cell r="AO167">
            <v>2.66</v>
          </cell>
        </row>
        <row r="168">
          <cell r="X168">
            <v>100</v>
          </cell>
          <cell r="Z168">
            <v>2.2000000000000002</v>
          </cell>
          <cell r="AM168" t="str">
            <v>Honeywell</v>
          </cell>
          <cell r="AN168">
            <v>2.08</v>
          </cell>
          <cell r="AO168">
            <v>2.08</v>
          </cell>
        </row>
        <row r="169">
          <cell r="X169">
            <v>110</v>
          </cell>
          <cell r="Z169">
            <v>2.4</v>
          </cell>
          <cell r="AM169" t="str">
            <v>Honeywell</v>
          </cell>
          <cell r="AN169">
            <v>2.2000000000000002</v>
          </cell>
          <cell r="AO169">
            <v>2.6</v>
          </cell>
        </row>
        <row r="170">
          <cell r="X170">
            <v>200</v>
          </cell>
          <cell r="Z170">
            <v>2.5</v>
          </cell>
          <cell r="AM170" t="str">
            <v>Honeywell</v>
          </cell>
          <cell r="AN170">
            <v>2.63</v>
          </cell>
          <cell r="AO170">
            <v>2.37</v>
          </cell>
        </row>
        <row r="171">
          <cell r="X171">
            <v>220</v>
          </cell>
          <cell r="Z171">
            <v>2.7</v>
          </cell>
          <cell r="AM171" t="str">
            <v>Honeywell</v>
          </cell>
          <cell r="AN171">
            <v>2.54</v>
          </cell>
          <cell r="AO171">
            <v>2.87</v>
          </cell>
        </row>
        <row r="172">
          <cell r="X172">
            <v>300</v>
          </cell>
          <cell r="Z172">
            <v>2.7</v>
          </cell>
          <cell r="AM172" t="str">
            <v>Honeywell</v>
          </cell>
          <cell r="AN172">
            <v>2.5299999999999998</v>
          </cell>
          <cell r="AO172">
            <v>2.5299999999999998</v>
          </cell>
        </row>
        <row r="173">
          <cell r="X173">
            <v>210</v>
          </cell>
          <cell r="Z173">
            <v>4.9000000000000004</v>
          </cell>
          <cell r="AM173" t="str">
            <v>Honeywell</v>
          </cell>
          <cell r="AN173">
            <v>5.59</v>
          </cell>
          <cell r="AO173">
            <v>5.46</v>
          </cell>
        </row>
        <row r="174">
          <cell r="X174">
            <v>100</v>
          </cell>
          <cell r="Z174">
            <v>4.3</v>
          </cell>
          <cell r="AM174" t="str">
            <v>Honeywell</v>
          </cell>
          <cell r="AN174">
            <v>4.0199999999999996</v>
          </cell>
          <cell r="AO174">
            <v>4.66</v>
          </cell>
        </row>
        <row r="175">
          <cell r="X175">
            <v>194</v>
          </cell>
          <cell r="Z175">
            <v>4.0999999999999996</v>
          </cell>
          <cell r="AM175" t="str">
            <v>Honeywell</v>
          </cell>
          <cell r="AN175">
            <v>4.08</v>
          </cell>
          <cell r="AO175">
            <v>4.25</v>
          </cell>
        </row>
        <row r="176">
          <cell r="X176">
            <v>300</v>
          </cell>
          <cell r="Z176">
            <v>2.6</v>
          </cell>
          <cell r="AM176" t="str">
            <v>Honeywell</v>
          </cell>
          <cell r="AN176">
            <v>2.44</v>
          </cell>
          <cell r="AO176">
            <v>2.44</v>
          </cell>
        </row>
        <row r="177">
          <cell r="X177">
            <v>143</v>
          </cell>
          <cell r="Z177">
            <v>2.5</v>
          </cell>
          <cell r="AM177" t="str">
            <v>Midea</v>
          </cell>
          <cell r="AN177">
            <v>2.4700000000000002</v>
          </cell>
          <cell r="AO177">
            <v>2.09</v>
          </cell>
        </row>
        <row r="178">
          <cell r="X178">
            <v>182</v>
          </cell>
          <cell r="Z178">
            <v>2.2999999999999998</v>
          </cell>
          <cell r="AM178" t="str">
            <v>Kenmore</v>
          </cell>
          <cell r="AN178">
            <v>2.19</v>
          </cell>
          <cell r="AO178">
            <v>2.2999999999999998</v>
          </cell>
        </row>
        <row r="179">
          <cell r="X179">
            <v>211.7</v>
          </cell>
          <cell r="Z179">
            <v>2.1</v>
          </cell>
          <cell r="AM179" t="str">
            <v>Fellowes</v>
          </cell>
          <cell r="AN179">
            <v>1.95</v>
          </cell>
          <cell r="AO179">
            <v>2.63</v>
          </cell>
        </row>
        <row r="180">
          <cell r="X180">
            <v>135</v>
          </cell>
          <cell r="Z180">
            <v>8.8000000000000007</v>
          </cell>
          <cell r="AM180" t="str">
            <v>Ionic Comfort</v>
          </cell>
          <cell r="AN180">
            <v>7.92</v>
          </cell>
          <cell r="AO180">
            <v>9.68</v>
          </cell>
        </row>
        <row r="181">
          <cell r="X181">
            <v>85</v>
          </cell>
          <cell r="Z181">
            <v>7.9</v>
          </cell>
          <cell r="AM181" t="str">
            <v>Ionic Comfort Plus</v>
          </cell>
          <cell r="AN181">
            <v>6.72</v>
          </cell>
          <cell r="AO181">
            <v>7.9</v>
          </cell>
        </row>
        <row r="182">
          <cell r="X182">
            <v>85</v>
          </cell>
          <cell r="Z182">
            <v>7.9</v>
          </cell>
          <cell r="AM182" t="str">
            <v>Ionic Comfort Plus</v>
          </cell>
          <cell r="AN182">
            <v>6.72</v>
          </cell>
          <cell r="AO182">
            <v>7.9</v>
          </cell>
        </row>
        <row r="183">
          <cell r="X183">
            <v>170</v>
          </cell>
          <cell r="Z183">
            <v>9.1999999999999993</v>
          </cell>
          <cell r="AM183" t="str">
            <v>Ionic Comfort Plus</v>
          </cell>
          <cell r="AN183">
            <v>8.1</v>
          </cell>
          <cell r="AO183">
            <v>9.5299999999999994</v>
          </cell>
        </row>
        <row r="184">
          <cell r="X184">
            <v>170</v>
          </cell>
          <cell r="Z184">
            <v>9.1999999999999993</v>
          </cell>
          <cell r="AM184" t="str">
            <v>Ionic Comfort Plus</v>
          </cell>
          <cell r="AN184">
            <v>8.1</v>
          </cell>
          <cell r="AO184">
            <v>9.5299999999999994</v>
          </cell>
        </row>
        <row r="185">
          <cell r="X185">
            <v>123</v>
          </cell>
          <cell r="Z185">
            <v>3.5</v>
          </cell>
          <cell r="AM185" t="str">
            <v>Lasko</v>
          </cell>
          <cell r="AN185">
            <v>2.93</v>
          </cell>
          <cell r="AO185">
            <v>3.79</v>
          </cell>
        </row>
        <row r="186">
          <cell r="X186">
            <v>99</v>
          </cell>
          <cell r="Z186">
            <v>3.7</v>
          </cell>
          <cell r="AM186" t="str">
            <v>Lasko</v>
          </cell>
          <cell r="AN186">
            <v>2.84</v>
          </cell>
          <cell r="AO186">
            <v>4.0199999999999996</v>
          </cell>
        </row>
        <row r="187">
          <cell r="X187">
            <v>104</v>
          </cell>
          <cell r="Z187">
            <v>3.4</v>
          </cell>
          <cell r="AM187" t="str">
            <v>Lasko</v>
          </cell>
          <cell r="AN187">
            <v>2.83</v>
          </cell>
          <cell r="AO187">
            <v>3.54</v>
          </cell>
        </row>
        <row r="188">
          <cell r="X188">
            <v>98.2</v>
          </cell>
          <cell r="Z188">
            <v>2.9</v>
          </cell>
          <cell r="AM188" t="str">
            <v>LEVOIT</v>
          </cell>
          <cell r="AN188">
            <v>2.79</v>
          </cell>
          <cell r="AO188">
            <v>3.91</v>
          </cell>
        </row>
        <row r="189">
          <cell r="X189">
            <v>106.5</v>
          </cell>
          <cell r="Z189">
            <v>2.7</v>
          </cell>
          <cell r="AM189" t="str">
            <v>LEVOIT</v>
          </cell>
          <cell r="AN189">
            <v>2.83</v>
          </cell>
          <cell r="AO189">
            <v>3.48</v>
          </cell>
        </row>
        <row r="190">
          <cell r="X190">
            <v>160</v>
          </cell>
          <cell r="Z190">
            <v>5.0999999999999996</v>
          </cell>
          <cell r="AM190" t="str">
            <v>LG</v>
          </cell>
          <cell r="AN190">
            <v>3.98</v>
          </cell>
          <cell r="AO190">
            <v>5.35</v>
          </cell>
        </row>
        <row r="191">
          <cell r="X191">
            <v>205</v>
          </cell>
          <cell r="Z191">
            <v>6</v>
          </cell>
          <cell r="AM191" t="str">
            <v>LG</v>
          </cell>
          <cell r="AN191">
            <v>5.86</v>
          </cell>
          <cell r="AO191">
            <v>7.14</v>
          </cell>
        </row>
        <row r="192">
          <cell r="X192">
            <v>140</v>
          </cell>
          <cell r="Z192">
            <v>5.5</v>
          </cell>
          <cell r="AM192" t="str">
            <v>LG</v>
          </cell>
          <cell r="AN192">
            <v>4.4000000000000004</v>
          </cell>
          <cell r="AO192">
            <v>5.03</v>
          </cell>
        </row>
        <row r="193">
          <cell r="X193">
            <v>330</v>
          </cell>
          <cell r="Z193">
            <v>4.2</v>
          </cell>
          <cell r="AM193" t="str">
            <v>LG</v>
          </cell>
          <cell r="AN193">
            <v>4.2</v>
          </cell>
          <cell r="AO193">
            <v>4.6500000000000004</v>
          </cell>
        </row>
        <row r="194">
          <cell r="X194">
            <v>314</v>
          </cell>
          <cell r="Z194">
            <v>2.7</v>
          </cell>
          <cell r="AM194" t="str">
            <v>Idylis</v>
          </cell>
          <cell r="AN194">
            <v>2.37</v>
          </cell>
          <cell r="AO194">
            <v>3.05</v>
          </cell>
        </row>
        <row r="195">
          <cell r="X195">
            <v>215</v>
          </cell>
          <cell r="Z195">
            <v>3</v>
          </cell>
          <cell r="AM195" t="str">
            <v>Idylis</v>
          </cell>
          <cell r="AN195">
            <v>2.54</v>
          </cell>
          <cell r="AO195">
            <v>3.21</v>
          </cell>
        </row>
        <row r="196">
          <cell r="X196">
            <v>116</v>
          </cell>
          <cell r="Z196">
            <v>2.2000000000000002</v>
          </cell>
          <cell r="AM196" t="str">
            <v>Idylis</v>
          </cell>
          <cell r="AN196">
            <v>2.0699999999999998</v>
          </cell>
          <cell r="AO196">
            <v>2.29</v>
          </cell>
        </row>
        <row r="197">
          <cell r="X197">
            <v>205</v>
          </cell>
          <cell r="Z197">
            <v>2.8</v>
          </cell>
          <cell r="AM197" t="str">
            <v>Whirlpool</v>
          </cell>
          <cell r="AN197">
            <v>2.67</v>
          </cell>
          <cell r="AO197">
            <v>2.92</v>
          </cell>
        </row>
        <row r="198">
          <cell r="X198">
            <v>315</v>
          </cell>
          <cell r="Z198">
            <v>3.4</v>
          </cell>
          <cell r="AM198" t="str">
            <v>Whirlpool</v>
          </cell>
          <cell r="AN198">
            <v>3.27</v>
          </cell>
          <cell r="AO198">
            <v>3.67</v>
          </cell>
        </row>
        <row r="199">
          <cell r="X199">
            <v>315</v>
          </cell>
          <cell r="Z199">
            <v>3.3</v>
          </cell>
          <cell r="AM199" t="str">
            <v>Whirlpool</v>
          </cell>
          <cell r="AN199">
            <v>3.2</v>
          </cell>
          <cell r="AO199">
            <v>4.07</v>
          </cell>
        </row>
        <row r="200">
          <cell r="X200">
            <v>52</v>
          </cell>
          <cell r="Z200">
            <v>2.6</v>
          </cell>
          <cell r="AM200" t="str">
            <v>Whirlpool</v>
          </cell>
          <cell r="AN200">
            <v>1.78</v>
          </cell>
          <cell r="AO200">
            <v>2.39</v>
          </cell>
        </row>
        <row r="201">
          <cell r="X201">
            <v>148</v>
          </cell>
          <cell r="Z201">
            <v>2.1</v>
          </cell>
          <cell r="AM201" t="str">
            <v>Filtrete</v>
          </cell>
          <cell r="AN201">
            <v>1.83</v>
          </cell>
          <cell r="AO201">
            <v>2.2200000000000002</v>
          </cell>
        </row>
        <row r="202">
          <cell r="X202">
            <v>98</v>
          </cell>
          <cell r="Z202">
            <v>2.4500000000000002</v>
          </cell>
          <cell r="AM202" t="str">
            <v>IDEAL</v>
          </cell>
          <cell r="AN202">
            <v>2.4500000000000002</v>
          </cell>
          <cell r="AO202">
            <v>2.58</v>
          </cell>
        </row>
        <row r="203">
          <cell r="X203">
            <v>197</v>
          </cell>
          <cell r="Z203">
            <v>3.28</v>
          </cell>
          <cell r="AM203" t="str">
            <v>IDEAL</v>
          </cell>
          <cell r="AN203">
            <v>3.28</v>
          </cell>
          <cell r="AO203">
            <v>3.56</v>
          </cell>
        </row>
        <row r="204">
          <cell r="X204">
            <v>291</v>
          </cell>
          <cell r="Z204">
            <v>2.7</v>
          </cell>
          <cell r="AM204" t="str">
            <v>IDEAL</v>
          </cell>
          <cell r="AN204">
            <v>2.64</v>
          </cell>
          <cell r="AO204">
            <v>3.11</v>
          </cell>
        </row>
        <row r="205">
          <cell r="X205">
            <v>95.7</v>
          </cell>
          <cell r="Z205">
            <v>2.2000000000000002</v>
          </cell>
          <cell r="AM205" t="str">
            <v>LivePure</v>
          </cell>
          <cell r="AN205">
            <v>2.1800000000000002</v>
          </cell>
          <cell r="AO205">
            <v>2.82</v>
          </cell>
        </row>
        <row r="206">
          <cell r="X206">
            <v>323.7</v>
          </cell>
          <cell r="Z206">
            <v>3</v>
          </cell>
          <cell r="AM206" t="str">
            <v>LivePure</v>
          </cell>
          <cell r="AN206">
            <v>3.29</v>
          </cell>
          <cell r="AO206">
            <v>3.64</v>
          </cell>
        </row>
        <row r="207">
          <cell r="X207">
            <v>332</v>
          </cell>
          <cell r="Z207">
            <v>2.6</v>
          </cell>
          <cell r="AM207" t="str">
            <v>Nuwave Oxypure</v>
          </cell>
          <cell r="AN207">
            <v>2.5</v>
          </cell>
          <cell r="AO207">
            <v>2.77</v>
          </cell>
        </row>
        <row r="208">
          <cell r="X208">
            <v>372</v>
          </cell>
          <cell r="Z208">
            <v>2.23</v>
          </cell>
          <cell r="AM208" t="str">
            <v>ORANSI</v>
          </cell>
          <cell r="AN208">
            <v>2.1800000000000002</v>
          </cell>
          <cell r="AO208">
            <v>2.25</v>
          </cell>
        </row>
        <row r="209">
          <cell r="X209">
            <v>233</v>
          </cell>
          <cell r="Z209">
            <v>3.1</v>
          </cell>
          <cell r="AM209" t="str">
            <v>Coway</v>
          </cell>
          <cell r="AN209">
            <v>2.94</v>
          </cell>
          <cell r="AO209">
            <v>3.02</v>
          </cell>
        </row>
        <row r="210">
          <cell r="X210">
            <v>142</v>
          </cell>
          <cell r="Z210">
            <v>5.7</v>
          </cell>
          <cell r="AM210" t="str">
            <v>Philips</v>
          </cell>
          <cell r="AN210">
            <v>5.12</v>
          </cell>
          <cell r="AO210">
            <v>5.99</v>
          </cell>
        </row>
        <row r="211">
          <cell r="X211">
            <v>198</v>
          </cell>
          <cell r="Z211">
            <v>4.3</v>
          </cell>
          <cell r="AM211" t="str">
            <v>Philips</v>
          </cell>
          <cell r="AN211">
            <v>4.76</v>
          </cell>
          <cell r="AO211">
            <v>5.07</v>
          </cell>
        </row>
        <row r="212">
          <cell r="X212">
            <v>282</v>
          </cell>
          <cell r="Z212">
            <v>4.8</v>
          </cell>
          <cell r="AM212" t="str">
            <v>Philips</v>
          </cell>
          <cell r="AN212">
            <v>4.5999999999999996</v>
          </cell>
          <cell r="AO212">
            <v>5.44</v>
          </cell>
        </row>
        <row r="213">
          <cell r="X213">
            <v>293</v>
          </cell>
          <cell r="Z213">
            <v>6</v>
          </cell>
          <cell r="AM213" t="str">
            <v>Philips</v>
          </cell>
          <cell r="AN213">
            <v>5.78</v>
          </cell>
          <cell r="AO213">
            <v>6.75</v>
          </cell>
        </row>
        <row r="214">
          <cell r="X214">
            <v>136</v>
          </cell>
          <cell r="Z214">
            <v>5.0999999999999996</v>
          </cell>
          <cell r="AM214" t="str">
            <v>Rabbit Air</v>
          </cell>
          <cell r="AN214">
            <v>4.66</v>
          </cell>
          <cell r="AO214">
            <v>5.54</v>
          </cell>
        </row>
        <row r="215">
          <cell r="X215">
            <v>152</v>
          </cell>
          <cell r="Z215">
            <v>4.3</v>
          </cell>
          <cell r="AM215" t="str">
            <v>Rabbit Air</v>
          </cell>
          <cell r="AN215">
            <v>3.96</v>
          </cell>
          <cell r="AO215">
            <v>4.93</v>
          </cell>
        </row>
        <row r="216">
          <cell r="X216">
            <v>161</v>
          </cell>
          <cell r="Z216">
            <v>3.9</v>
          </cell>
          <cell r="AM216" t="str">
            <v>Rabbit Air</v>
          </cell>
          <cell r="AN216">
            <v>3.47</v>
          </cell>
          <cell r="AO216">
            <v>3.68</v>
          </cell>
        </row>
        <row r="217">
          <cell r="X217">
            <v>258</v>
          </cell>
          <cell r="Z217">
            <v>2.9</v>
          </cell>
          <cell r="AM217" t="str">
            <v>Winix</v>
          </cell>
          <cell r="AN217">
            <v>2.83</v>
          </cell>
          <cell r="AO217">
            <v>3.31</v>
          </cell>
        </row>
        <row r="218">
          <cell r="X218">
            <v>168.9</v>
          </cell>
          <cell r="Z218">
            <v>3.5</v>
          </cell>
          <cell r="AM218" t="str">
            <v>Rabbit Air</v>
          </cell>
          <cell r="AN218">
            <v>3.19</v>
          </cell>
          <cell r="AO218">
            <v>3.18</v>
          </cell>
        </row>
        <row r="219">
          <cell r="X219">
            <v>152</v>
          </cell>
          <cell r="Z219">
            <v>4.3</v>
          </cell>
          <cell r="AM219" t="str">
            <v>Oreck</v>
          </cell>
          <cell r="AN219">
            <v>3.84</v>
          </cell>
          <cell r="AO219">
            <v>4.83</v>
          </cell>
        </row>
        <row r="220">
          <cell r="X220">
            <v>135</v>
          </cell>
          <cell r="Z220">
            <v>5</v>
          </cell>
          <cell r="AM220" t="str">
            <v>Oreck</v>
          </cell>
          <cell r="AN220">
            <v>4.1900000000000004</v>
          </cell>
          <cell r="AO220">
            <v>5.9</v>
          </cell>
        </row>
        <row r="221">
          <cell r="X221">
            <v>90.5</v>
          </cell>
          <cell r="Z221">
            <v>2.2999999999999998</v>
          </cell>
          <cell r="AM221" t="str">
            <v>Oreck</v>
          </cell>
          <cell r="AN221">
            <v>1.79</v>
          </cell>
          <cell r="AO221">
            <v>2.36</v>
          </cell>
        </row>
        <row r="222">
          <cell r="X222">
            <v>132.6</v>
          </cell>
          <cell r="Z222">
            <v>2.5</v>
          </cell>
          <cell r="AM222" t="str">
            <v>Oreck</v>
          </cell>
          <cell r="AN222">
            <v>2.1800000000000002</v>
          </cell>
          <cell r="AO222">
            <v>2.6</v>
          </cell>
        </row>
        <row r="223">
          <cell r="X223">
            <v>309.60000000000002</v>
          </cell>
          <cell r="Z223">
            <v>3.2</v>
          </cell>
          <cell r="AM223" t="str">
            <v>Whirlpool</v>
          </cell>
          <cell r="AN223">
            <v>3.02</v>
          </cell>
          <cell r="AO223">
            <v>3.23</v>
          </cell>
        </row>
        <row r="224">
          <cell r="X224">
            <v>250.4</v>
          </cell>
          <cell r="Z224">
            <v>5.0999999999999996</v>
          </cell>
          <cell r="AM224" t="str">
            <v>Oreck</v>
          </cell>
          <cell r="AN224">
            <v>4.84</v>
          </cell>
          <cell r="AO224">
            <v>5.31</v>
          </cell>
        </row>
        <row r="225">
          <cell r="X225">
            <v>293</v>
          </cell>
          <cell r="Z225">
            <v>3.3</v>
          </cell>
          <cell r="AM225" t="str">
            <v>Sharp</v>
          </cell>
          <cell r="AN225">
            <v>3.19</v>
          </cell>
          <cell r="AO225">
            <v>3.92</v>
          </cell>
        </row>
        <row r="226">
          <cell r="X226">
            <v>133</v>
          </cell>
          <cell r="Z226">
            <v>2.4</v>
          </cell>
          <cell r="AM226" t="str">
            <v>Sharp</v>
          </cell>
          <cell r="AN226">
            <v>2.09</v>
          </cell>
          <cell r="AO226">
            <v>2.4300000000000002</v>
          </cell>
        </row>
        <row r="227">
          <cell r="X227">
            <v>181</v>
          </cell>
          <cell r="Z227">
            <v>3.7</v>
          </cell>
          <cell r="AM227" t="str">
            <v>Sharp</v>
          </cell>
          <cell r="AN227">
            <v>3.43</v>
          </cell>
          <cell r="AO227">
            <v>3.85</v>
          </cell>
        </row>
        <row r="228">
          <cell r="X228">
            <v>164</v>
          </cell>
          <cell r="Z228">
            <v>3.28</v>
          </cell>
          <cell r="AM228" t="str">
            <v>Sharp</v>
          </cell>
          <cell r="AN228">
            <v>3.28</v>
          </cell>
          <cell r="AO228">
            <v>3.48</v>
          </cell>
        </row>
        <row r="229">
          <cell r="X229">
            <v>147</v>
          </cell>
          <cell r="Z229">
            <v>4.3</v>
          </cell>
          <cell r="AM229" t="str">
            <v>Sharp</v>
          </cell>
          <cell r="AN229">
            <v>4.21</v>
          </cell>
          <cell r="AO229">
            <v>4.4400000000000004</v>
          </cell>
        </row>
        <row r="230">
          <cell r="X230">
            <v>213</v>
          </cell>
          <cell r="Z230">
            <v>4.5</v>
          </cell>
          <cell r="AM230" t="str">
            <v>SheerAIRE</v>
          </cell>
          <cell r="AN230">
            <v>4.13</v>
          </cell>
          <cell r="AO230">
            <v>4.87</v>
          </cell>
        </row>
        <row r="231">
          <cell r="X231">
            <v>100</v>
          </cell>
          <cell r="Z231">
            <v>2</v>
          </cell>
          <cell r="AM231" t="str">
            <v>SheerAIRE</v>
          </cell>
          <cell r="AN231">
            <v>2</v>
          </cell>
          <cell r="AO231">
            <v>2</v>
          </cell>
        </row>
        <row r="232">
          <cell r="X232">
            <v>150</v>
          </cell>
          <cell r="Z232">
            <v>2.1</v>
          </cell>
          <cell r="AM232" t="str">
            <v>SheerAIRE</v>
          </cell>
          <cell r="AN232">
            <v>2.1</v>
          </cell>
          <cell r="AO232">
            <v>2.1</v>
          </cell>
        </row>
        <row r="233">
          <cell r="X233">
            <v>146.69999999999999</v>
          </cell>
          <cell r="Z233">
            <v>3.7</v>
          </cell>
          <cell r="AM233" t="str">
            <v>Stadler</v>
          </cell>
          <cell r="AN233">
            <v>3.35</v>
          </cell>
          <cell r="AO233">
            <v>3.94</v>
          </cell>
        </row>
        <row r="234">
          <cell r="X234">
            <v>307</v>
          </cell>
          <cell r="Z234">
            <v>2.6</v>
          </cell>
          <cell r="AM234" t="str">
            <v>Stadler</v>
          </cell>
          <cell r="AN234">
            <v>2.4300000000000002</v>
          </cell>
          <cell r="AO234">
            <v>2.87</v>
          </cell>
        </row>
        <row r="235">
          <cell r="X235">
            <v>152</v>
          </cell>
          <cell r="Z235">
            <v>2.6</v>
          </cell>
          <cell r="AM235" t="str">
            <v>Bionaire</v>
          </cell>
          <cell r="AN235">
            <v>2.58</v>
          </cell>
          <cell r="AO235">
            <v>2.96</v>
          </cell>
        </row>
        <row r="236">
          <cell r="X236">
            <v>314</v>
          </cell>
          <cell r="Z236">
            <v>3</v>
          </cell>
          <cell r="AM236" t="str">
            <v>Whirlpool</v>
          </cell>
          <cell r="AN236">
            <v>2.75</v>
          </cell>
          <cell r="AO236">
            <v>3.01</v>
          </cell>
        </row>
        <row r="237">
          <cell r="X237">
            <v>70</v>
          </cell>
          <cell r="Z237">
            <v>2.16</v>
          </cell>
          <cell r="AM237" t="str">
            <v>Holmes</v>
          </cell>
          <cell r="AN237">
            <v>1.84</v>
          </cell>
          <cell r="AO237">
            <v>2</v>
          </cell>
        </row>
      </sheetData>
      <sheetData sheetId="7"/>
      <sheetData sheetId="8"/>
      <sheetData sheetId="9"/>
      <sheetData sheetId="10"/>
      <sheetData sheetId="11"/>
      <sheetData sheetId="12"/>
      <sheetData sheetId="13"/>
      <sheetData sheetId="14">
        <row r="4">
          <cell r="C4" t="str">
            <v>FAP-C01-A</v>
          </cell>
        </row>
        <row r="5">
          <cell r="C5" t="str">
            <v>FAP-C01-BA-G1</v>
          </cell>
        </row>
        <row r="6">
          <cell r="C6" t="str">
            <v>FAP-C01-F1</v>
          </cell>
        </row>
        <row r="7">
          <cell r="C7" t="str">
            <v>FAP-C02-A2</v>
          </cell>
        </row>
        <row r="8">
          <cell r="C8" t="str">
            <v>FAP-C02-F2</v>
          </cell>
        </row>
        <row r="9">
          <cell r="C9" t="str">
            <v>FAP-C03-A2</v>
          </cell>
        </row>
        <row r="10">
          <cell r="C10" t="str">
            <v>FAP-C03-F2</v>
          </cell>
        </row>
        <row r="11">
          <cell r="C11" t="str">
            <v>101076**</v>
          </cell>
        </row>
        <row r="12">
          <cell r="C12" t="str">
            <v>120539**</v>
          </cell>
        </row>
        <row r="13">
          <cell r="C13" t="str">
            <v>Z1000</v>
          </cell>
        </row>
        <row r="14">
          <cell r="C14" t="str">
            <v>Z2000</v>
          </cell>
        </row>
        <row r="15">
          <cell r="C15" t="str">
            <v>Z3000</v>
          </cell>
        </row>
        <row r="16">
          <cell r="C16" t="str">
            <v>Guardian Air Platinum F159D</v>
          </cell>
        </row>
        <row r="17">
          <cell r="C17" t="str">
            <v>AG500</v>
          </cell>
        </row>
        <row r="18">
          <cell r="C18" t="str">
            <v>AG550</v>
          </cell>
        </row>
        <row r="19">
          <cell r="C19" t="str">
            <v>AG600</v>
          </cell>
        </row>
        <row r="20">
          <cell r="C20" t="str">
            <v>AG800</v>
          </cell>
        </row>
        <row r="21">
          <cell r="C21" t="str">
            <v>AG900</v>
          </cell>
        </row>
        <row r="22">
          <cell r="C22" t="str">
            <v>BreatheSmart 45i</v>
          </cell>
        </row>
        <row r="23">
          <cell r="C23" t="str">
            <v>Breathesmart 75i</v>
          </cell>
        </row>
        <row r="24">
          <cell r="C24" t="str">
            <v>BreatheSmart Fit50</v>
          </cell>
        </row>
        <row r="25">
          <cell r="C25" t="str">
            <v>BreatheSmart KJF40A01</v>
          </cell>
        </row>
        <row r="26">
          <cell r="C26" t="str">
            <v>Paralda</v>
          </cell>
        </row>
        <row r="27">
          <cell r="C27" t="str">
            <v>T500 9903</v>
          </cell>
        </row>
        <row r="28">
          <cell r="C28" t="str">
            <v>HexaDuo</v>
          </cell>
        </row>
        <row r="29">
          <cell r="C29" t="str">
            <v>HexaOne</v>
          </cell>
        </row>
        <row r="30">
          <cell r="C30" t="str">
            <v>WP1000*</v>
          </cell>
        </row>
        <row r="31">
          <cell r="C31" t="str">
            <v>WP500*</v>
          </cell>
        </row>
        <row r="32">
          <cell r="C32" t="str">
            <v>WPPRO2000*</v>
          </cell>
        </row>
        <row r="33">
          <cell r="C33" t="str">
            <v>WPT60*</v>
          </cell>
        </row>
        <row r="34">
          <cell r="C34" t="str">
            <v>WPT80*</v>
          </cell>
        </row>
        <row r="35">
          <cell r="C35" t="str">
            <v>LC1550PPWH</v>
          </cell>
        </row>
        <row r="36">
          <cell r="C36" t="str">
            <v>LC1550UVPCNS</v>
          </cell>
        </row>
        <row r="37">
          <cell r="C37" t="str">
            <v>2479*</v>
          </cell>
        </row>
        <row r="38">
          <cell r="C38" t="str">
            <v>Pure 411</v>
          </cell>
        </row>
        <row r="39">
          <cell r="C39" t="str">
            <v>203</v>
          </cell>
        </row>
        <row r="40">
          <cell r="C40" t="str">
            <v>205</v>
          </cell>
        </row>
        <row r="41">
          <cell r="C41" t="str">
            <v>270E</v>
          </cell>
        </row>
        <row r="42">
          <cell r="C42" t="str">
            <v>403</v>
          </cell>
        </row>
        <row r="43">
          <cell r="C43" t="str">
            <v>405</v>
          </cell>
        </row>
        <row r="44">
          <cell r="C44" t="str">
            <v>410B</v>
          </cell>
        </row>
        <row r="45">
          <cell r="C45" t="str">
            <v>450E</v>
          </cell>
        </row>
        <row r="46">
          <cell r="C46" t="str">
            <v>503</v>
          </cell>
        </row>
        <row r="47">
          <cell r="C47" t="str">
            <v>505</v>
          </cell>
        </row>
        <row r="48">
          <cell r="C48" t="str">
            <v>550E</v>
          </cell>
        </row>
        <row r="49">
          <cell r="C49" t="str">
            <v>605</v>
          </cell>
        </row>
        <row r="50">
          <cell r="C50" t="str">
            <v>Joy S</v>
          </cell>
        </row>
        <row r="51">
          <cell r="C51" t="str">
            <v>Pro L</v>
          </cell>
        </row>
        <row r="52">
          <cell r="C52" t="str">
            <v>Pro M</v>
          </cell>
        </row>
        <row r="53">
          <cell r="C53" t="str">
            <v>Pro XL</v>
          </cell>
        </row>
        <row r="54">
          <cell r="C54" t="str">
            <v>Pure 121</v>
          </cell>
        </row>
        <row r="55">
          <cell r="C55" t="str">
            <v>Pure 211</v>
          </cell>
        </row>
        <row r="56">
          <cell r="C56" t="str">
            <v>Pure 221</v>
          </cell>
        </row>
        <row r="57">
          <cell r="C57" t="str">
            <v>S1</v>
          </cell>
        </row>
        <row r="58">
          <cell r="C58" t="str">
            <v>Sense+</v>
          </cell>
        </row>
        <row r="59">
          <cell r="C59" t="str">
            <v>LACH-2 Hera</v>
          </cell>
        </row>
        <row r="60">
          <cell r="C60" t="str">
            <v>AC-2045DC</v>
          </cell>
        </row>
        <row r="61">
          <cell r="C61" t="str">
            <v>AC-2136</v>
          </cell>
        </row>
        <row r="62">
          <cell r="C62" t="str">
            <v>AC-2137</v>
          </cell>
        </row>
        <row r="63">
          <cell r="C63" t="str">
            <v>P400A</v>
          </cell>
        </row>
        <row r="64">
          <cell r="C64" t="str">
            <v>P400B</v>
          </cell>
        </row>
        <row r="65">
          <cell r="C65" t="str">
            <v>P400S</v>
          </cell>
        </row>
        <row r="66">
          <cell r="C66" t="str">
            <v>P500A</v>
          </cell>
        </row>
        <row r="67">
          <cell r="C67" t="str">
            <v>P500 S</v>
          </cell>
        </row>
        <row r="68">
          <cell r="C68" t="str">
            <v>Halo PH10-B</v>
          </cell>
        </row>
        <row r="69">
          <cell r="C69" t="str">
            <v>P300-*</v>
          </cell>
        </row>
        <row r="70">
          <cell r="C70" t="str">
            <v>CAP-100SW</v>
          </cell>
        </row>
        <row r="71">
          <cell r="C71" t="str">
            <v>Klarwind-18</v>
          </cell>
        </row>
        <row r="72">
          <cell r="C72" t="str">
            <v>Klarwind-23</v>
          </cell>
        </row>
        <row r="73">
          <cell r="C73" t="str">
            <v>AHEP-811001</v>
          </cell>
        </row>
        <row r="74">
          <cell r="C74" t="str">
            <v>300S(AP-1515G)</v>
          </cell>
        </row>
        <row r="75">
          <cell r="C75" t="str">
            <v>400S(AP-2015E)</v>
          </cell>
        </row>
        <row r="76">
          <cell r="C76" t="str">
            <v>AP-1503CHE</v>
          </cell>
        </row>
        <row r="77">
          <cell r="C77" t="str">
            <v>AP-1516D</v>
          </cell>
        </row>
        <row r="78">
          <cell r="C78" t="str">
            <v>AP-1008BH</v>
          </cell>
        </row>
        <row r="79">
          <cell r="C79" t="str">
            <v>AP-1008CH</v>
          </cell>
        </row>
        <row r="80">
          <cell r="C80" t="str">
            <v>AP-1008DH</v>
          </cell>
        </row>
        <row r="81">
          <cell r="C81" t="str">
            <v>AP-1009CH</v>
          </cell>
        </row>
        <row r="82">
          <cell r="C82" t="str">
            <v>AP-1216L</v>
          </cell>
        </row>
        <row r="83">
          <cell r="C83" t="str">
            <v>AP-1013A</v>
          </cell>
        </row>
        <row r="84">
          <cell r="C84" t="str">
            <v>AP-1512HH</v>
          </cell>
        </row>
        <row r="85">
          <cell r="C85" t="str">
            <v>AP-1518R</v>
          </cell>
        </row>
        <row r="86">
          <cell r="C86" t="str">
            <v>AP-0512NH</v>
          </cell>
        </row>
        <row r="87">
          <cell r="C87" t="str">
            <v>AP-1010HH</v>
          </cell>
        </row>
        <row r="88">
          <cell r="C88" t="str">
            <v>DAP110BAWDB</v>
          </cell>
        </row>
        <row r="89">
          <cell r="C89" t="str">
            <v>DAP120BBWDB</v>
          </cell>
        </row>
        <row r="90">
          <cell r="C90" t="str">
            <v>ELAP15D7PW</v>
          </cell>
        </row>
        <row r="91">
          <cell r="C91" t="str">
            <v>ELAP30D7PW</v>
          </cell>
        </row>
        <row r="92">
          <cell r="C92" t="str">
            <v>ELAP45D8PW</v>
          </cell>
        </row>
        <row r="93">
          <cell r="C93" t="str">
            <v>FRAP18K5OB</v>
          </cell>
        </row>
        <row r="94">
          <cell r="C94" t="str">
            <v>FRAP22D7OB</v>
          </cell>
        </row>
        <row r="95">
          <cell r="C95" t="str">
            <v>AP200</v>
          </cell>
        </row>
        <row r="96">
          <cell r="C96" t="str">
            <v>AD3000</v>
          </cell>
        </row>
        <row r="97">
          <cell r="C97" t="str">
            <v>TPP640</v>
          </cell>
        </row>
        <row r="98">
          <cell r="C98" t="str">
            <v>TA750</v>
          </cell>
        </row>
        <row r="99">
          <cell r="C99" t="str">
            <v>TPP230</v>
          </cell>
        </row>
        <row r="100">
          <cell r="C100" t="str">
            <v>TPP240</v>
          </cell>
        </row>
        <row r="101">
          <cell r="C101" t="str">
            <v>TPP440</v>
          </cell>
        </row>
        <row r="102">
          <cell r="C102" t="str">
            <v>TPP540</v>
          </cell>
        </row>
        <row r="103">
          <cell r="C103" t="str">
            <v>TPP640</v>
          </cell>
        </row>
        <row r="104">
          <cell r="C104" t="str">
            <v>AeraMax 200</v>
          </cell>
        </row>
        <row r="105">
          <cell r="C105" t="str">
            <v>AeraMax PRO AM III</v>
          </cell>
        </row>
        <row r="106">
          <cell r="C106" t="str">
            <v>AeraMax PRO AM IIIS</v>
          </cell>
        </row>
        <row r="107">
          <cell r="C107" t="str">
            <v>AeraMax PRO AM IV</v>
          </cell>
        </row>
        <row r="108">
          <cell r="C108" t="str">
            <v>AeraMax PRO AM IVS</v>
          </cell>
        </row>
        <row r="109">
          <cell r="C109" t="str">
            <v>AM 300</v>
          </cell>
        </row>
        <row r="110">
          <cell r="C110" t="str">
            <v>AP260</v>
          </cell>
        </row>
        <row r="111">
          <cell r="C111" t="str">
            <v>NEA120</v>
          </cell>
        </row>
        <row r="112">
          <cell r="C112" t="str">
            <v>CAF-W36US</v>
          </cell>
        </row>
        <row r="113">
          <cell r="C113" t="str">
            <v>TW-KJ20FE-BD</v>
          </cell>
        </row>
        <row r="114">
          <cell r="C114" t="str">
            <v>US-KJ20FE-TD</v>
          </cell>
        </row>
        <row r="115">
          <cell r="C115" t="str">
            <v>PU3030</v>
          </cell>
        </row>
        <row r="116">
          <cell r="C116" t="str">
            <v>PU3040</v>
          </cell>
        </row>
        <row r="117">
          <cell r="C117" t="str">
            <v>PU4020U2</v>
          </cell>
        </row>
        <row r="118">
          <cell r="C118" t="str">
            <v>PU4081U0</v>
          </cell>
        </row>
        <row r="119">
          <cell r="C119" t="str">
            <v>PU6020U2</v>
          </cell>
        </row>
        <row r="120">
          <cell r="C120" t="str">
            <v>PU6081U0</v>
          </cell>
        </row>
        <row r="121">
          <cell r="C121" t="str">
            <v>AC4200******</v>
          </cell>
        </row>
        <row r="122">
          <cell r="C122" t="str">
            <v>AC4300******</v>
          </cell>
        </row>
        <row r="123">
          <cell r="C123" t="str">
            <v>AC4700******</v>
          </cell>
        </row>
        <row r="124">
          <cell r="C124" t="str">
            <v>AC 4820</v>
          </cell>
        </row>
        <row r="125">
          <cell r="C125" t="str">
            <v>AC4825*******</v>
          </cell>
        </row>
        <row r="126">
          <cell r="C126" t="str">
            <v>AC4900******</v>
          </cell>
        </row>
        <row r="127">
          <cell r="C127" t="str">
            <v>AC5000******</v>
          </cell>
        </row>
        <row r="128">
          <cell r="C128" t="str">
            <v>AC5300******</v>
          </cell>
        </row>
        <row r="129">
          <cell r="C129" t="str">
            <v>AC5900******</v>
          </cell>
        </row>
        <row r="130">
          <cell r="C130" t="str">
            <v>AC9400***</v>
          </cell>
        </row>
        <row r="131">
          <cell r="C131" t="str">
            <v>BXAP148</v>
          </cell>
        </row>
        <row r="132">
          <cell r="C132" t="str">
            <v>BXAP250</v>
          </cell>
        </row>
        <row r="133">
          <cell r="C133" t="str">
            <v>CDAP4500******</v>
          </cell>
        </row>
        <row r="134">
          <cell r="C134" t="str">
            <v>AC9200******</v>
          </cell>
        </row>
        <row r="135">
          <cell r="C135" t="str">
            <v>AC5600******</v>
          </cell>
        </row>
        <row r="136">
          <cell r="C136" t="str">
            <v>AP2200******</v>
          </cell>
        </row>
        <row r="137">
          <cell r="C137" t="str">
            <v>AP2200CA******</v>
          </cell>
        </row>
        <row r="138">
          <cell r="C138" t="str">
            <v>AP2800******</v>
          </cell>
        </row>
        <row r="139">
          <cell r="C139" t="str">
            <v>KJ468F</v>
          </cell>
        </row>
        <row r="140">
          <cell r="C140" t="str">
            <v>AP-15</v>
          </cell>
        </row>
        <row r="141">
          <cell r="C141" t="str">
            <v>AP-25</v>
          </cell>
        </row>
        <row r="142">
          <cell r="C142" t="str">
            <v>AP-DT10**</v>
          </cell>
        </row>
        <row r="143">
          <cell r="C143" t="str">
            <v>AP-T20</v>
          </cell>
        </row>
        <row r="144">
          <cell r="C144" t="str">
            <v>AP-T30</v>
          </cell>
        </row>
        <row r="145">
          <cell r="C145" t="str">
            <v>AP-T40</v>
          </cell>
        </row>
        <row r="146">
          <cell r="C146" t="str">
            <v>AR-45</v>
          </cell>
        </row>
        <row r="147">
          <cell r="C147" t="str">
            <v>AC-2041E</v>
          </cell>
        </row>
        <row r="148">
          <cell r="C148" t="str">
            <v>CF-8410</v>
          </cell>
        </row>
        <row r="149">
          <cell r="C149" t="str">
            <v>KJFQJ0401550</v>
          </cell>
        </row>
        <row r="150">
          <cell r="C150" t="str">
            <v>CleanZoneSL 302.1</v>
          </cell>
        </row>
        <row r="151">
          <cell r="C151" t="str">
            <v>JAFS-1250</v>
          </cell>
        </row>
        <row r="152">
          <cell r="C152" t="str">
            <v>PM1250</v>
          </cell>
        </row>
        <row r="153">
          <cell r="C153" t="str">
            <v>FHT170W</v>
          </cell>
        </row>
        <row r="154">
          <cell r="C154" t="str">
            <v>FHT180W</v>
          </cell>
        </row>
        <row r="155">
          <cell r="C155" t="str">
            <v>FHT190W</v>
          </cell>
        </row>
        <row r="156">
          <cell r="C156" t="str">
            <v>HFD-110</v>
          </cell>
        </row>
        <row r="157">
          <cell r="C157" t="str">
            <v>HFD-116C</v>
          </cell>
        </row>
        <row r="158">
          <cell r="C158" t="str">
            <v>HFD-120-Q</v>
          </cell>
        </row>
        <row r="159">
          <cell r="C159" t="str">
            <v>HFD280B</v>
          </cell>
        </row>
        <row r="160">
          <cell r="C160" t="str">
            <v>HFD300</v>
          </cell>
        </row>
        <row r="161">
          <cell r="C161" t="str">
            <v>HFD310</v>
          </cell>
        </row>
        <row r="162">
          <cell r="C162" t="str">
            <v>HFD320</v>
          </cell>
        </row>
        <row r="163">
          <cell r="C163" t="str">
            <v>HFD360B</v>
          </cell>
        </row>
        <row r="164">
          <cell r="C164" t="str">
            <v>HHT270WHD</v>
          </cell>
        </row>
        <row r="165">
          <cell r="C165" t="str">
            <v>HHT290WHD</v>
          </cell>
        </row>
        <row r="166">
          <cell r="C166" t="str">
            <v>HPA020B</v>
          </cell>
        </row>
        <row r="167">
          <cell r="C167" t="str">
            <v>HPA030B</v>
          </cell>
        </row>
        <row r="168">
          <cell r="C168" t="str">
            <v>HPA060</v>
          </cell>
        </row>
        <row r="169">
          <cell r="C169" t="str">
            <v>HPA094</v>
          </cell>
        </row>
        <row r="170">
          <cell r="C170" t="str">
            <v>HPA160</v>
          </cell>
        </row>
        <row r="171">
          <cell r="C171" t="str">
            <v>HPA200</v>
          </cell>
        </row>
        <row r="172">
          <cell r="C172" t="str">
            <v>HPA250B</v>
          </cell>
        </row>
        <row r="173">
          <cell r="C173" t="str">
            <v>HPA300</v>
          </cell>
        </row>
        <row r="174">
          <cell r="C174" t="str">
            <v>HPA600B</v>
          </cell>
        </row>
        <row r="175">
          <cell r="C175" t="str">
            <v>HPA710C</v>
          </cell>
        </row>
        <row r="176">
          <cell r="C176" t="str">
            <v>HPA720C</v>
          </cell>
        </row>
        <row r="177">
          <cell r="C177" t="str">
            <v>HPA8350B</v>
          </cell>
        </row>
        <row r="178">
          <cell r="C178" t="str">
            <v>437.83394410</v>
          </cell>
        </row>
        <row r="179">
          <cell r="C179" t="str">
            <v>437.83395410</v>
          </cell>
        </row>
        <row r="180">
          <cell r="C180" t="str">
            <v>437.83396410</v>
          </cell>
        </row>
        <row r="181">
          <cell r="C181" t="str">
            <v>203833-01</v>
          </cell>
        </row>
        <row r="182">
          <cell r="C182" t="str">
            <v>A501</v>
          </cell>
        </row>
        <row r="183">
          <cell r="C183" t="str">
            <v>A502</v>
          </cell>
        </row>
        <row r="184">
          <cell r="C184" t="str">
            <v>A551</v>
          </cell>
        </row>
        <row r="185">
          <cell r="C185" t="str">
            <v>A552</v>
          </cell>
        </row>
        <row r="186">
          <cell r="C186" t="str">
            <v>HF25610</v>
          </cell>
        </row>
        <row r="187">
          <cell r="C187" t="str">
            <v>HF25620</v>
          </cell>
        </row>
        <row r="188">
          <cell r="C188" t="str">
            <v>HF25630</v>
          </cell>
        </row>
        <row r="189">
          <cell r="C189" t="str">
            <v>LV-PUR131</v>
          </cell>
        </row>
        <row r="190">
          <cell r="C190" t="str">
            <v>LV-PUR131S</v>
          </cell>
        </row>
        <row r="191">
          <cell r="C191" t="str">
            <v>AS401VSA0</v>
          </cell>
        </row>
        <row r="192">
          <cell r="C192" t="str">
            <v>AS401VWE1</v>
          </cell>
        </row>
        <row r="193">
          <cell r="C193" t="str">
            <v>AS401WWA1</v>
          </cell>
        </row>
        <row r="194">
          <cell r="C194" t="str">
            <v>AS560DWR0</v>
          </cell>
        </row>
        <row r="195">
          <cell r="C195" t="str">
            <v>AC-2118</v>
          </cell>
        </row>
        <row r="196">
          <cell r="C196" t="str">
            <v>AC-2119</v>
          </cell>
        </row>
        <row r="197">
          <cell r="C197" t="str">
            <v>IAP-GG-125</v>
          </cell>
        </row>
        <row r="198">
          <cell r="C198" t="str">
            <v>AP25030K</v>
          </cell>
        </row>
        <row r="199">
          <cell r="C199" t="str">
            <v>AP45030K</v>
          </cell>
        </row>
        <row r="200">
          <cell r="C200" t="str">
            <v>AP51030K</v>
          </cell>
        </row>
        <row r="201">
          <cell r="C201" t="str">
            <v>APMT2001M</v>
          </cell>
        </row>
        <row r="202">
          <cell r="C202" t="str">
            <v>APT40010R, APT30010M, APT42010M</v>
          </cell>
        </row>
        <row r="203">
          <cell r="C203" t="str">
            <v>AP15</v>
          </cell>
        </row>
        <row r="204">
          <cell r="C204" t="str">
            <v>AP30</v>
          </cell>
        </row>
        <row r="205">
          <cell r="C205" t="str">
            <v>AP45</v>
          </cell>
        </row>
        <row r="206">
          <cell r="C206" t="str">
            <v>LP260TH</v>
          </cell>
        </row>
        <row r="207">
          <cell r="C207" t="str">
            <v>LP550TH</v>
          </cell>
        </row>
        <row r="208">
          <cell r="C208" t="str">
            <v>47001</v>
          </cell>
        </row>
        <row r="209">
          <cell r="C209" t="str">
            <v>ERIK Ultra</v>
          </cell>
        </row>
        <row r="210">
          <cell r="C210" t="str">
            <v>OVHM80</v>
          </cell>
        </row>
        <row r="211">
          <cell r="C211" t="str">
            <v>AC1214</v>
          </cell>
        </row>
        <row r="212">
          <cell r="C212" t="str">
            <v>AC2885/40</v>
          </cell>
        </row>
        <row r="213">
          <cell r="C213" t="str">
            <v>AC5659/10</v>
          </cell>
        </row>
        <row r="214">
          <cell r="C214" t="str">
            <v>AC5659/40</v>
          </cell>
        </row>
        <row r="215">
          <cell r="C215" t="str">
            <v>SPA-550A</v>
          </cell>
        </row>
        <row r="216">
          <cell r="C216" t="str">
            <v>SPA-625A</v>
          </cell>
        </row>
        <row r="217">
          <cell r="C217" t="str">
            <v>SPA-700A</v>
          </cell>
        </row>
        <row r="218">
          <cell r="C218" t="str">
            <v>SPA-780A</v>
          </cell>
        </row>
        <row r="219">
          <cell r="C219" t="str">
            <v>SPA-780N</v>
          </cell>
        </row>
        <row r="220">
          <cell r="C220" t="str">
            <v>Air 108</v>
          </cell>
        </row>
        <row r="221">
          <cell r="C221" t="str">
            <v>Air 16</v>
          </cell>
        </row>
        <row r="222">
          <cell r="C222" t="str">
            <v>WK16000</v>
          </cell>
        </row>
        <row r="223">
          <cell r="C223" t="str">
            <v>WK16001</v>
          </cell>
        </row>
        <row r="224">
          <cell r="C224" t="str">
            <v>WK16002</v>
          </cell>
        </row>
        <row r="225">
          <cell r="C225" t="str">
            <v>WK18500,WK185***,WK185***CA</v>
          </cell>
        </row>
        <row r="226">
          <cell r="C226" t="str">
            <v>FP-A80U</v>
          </cell>
        </row>
        <row r="227">
          <cell r="C227" t="str">
            <v>FP-F50U-W</v>
          </cell>
        </row>
        <row r="228">
          <cell r="C228" t="str">
            <v>FP-F60U-W</v>
          </cell>
        </row>
        <row r="229">
          <cell r="C229" t="str">
            <v>KC-850U</v>
          </cell>
        </row>
        <row r="230">
          <cell r="C230" t="str">
            <v>KC-860U</v>
          </cell>
        </row>
        <row r="231">
          <cell r="C231" t="str">
            <v>AC-2045DC</v>
          </cell>
        </row>
        <row r="232">
          <cell r="C232" t="str">
            <v>AC-2136</v>
          </cell>
        </row>
        <row r="233">
          <cell r="C233" t="str">
            <v>AC-2137</v>
          </cell>
        </row>
        <row r="234">
          <cell r="C234" t="str">
            <v>Roger Little</v>
          </cell>
        </row>
        <row r="235">
          <cell r="C235" t="str">
            <v>Roger</v>
          </cell>
        </row>
        <row r="236">
          <cell r="C236" t="str">
            <v>BAP535UV</v>
          </cell>
        </row>
        <row r="237">
          <cell r="C237" t="str">
            <v>HAP 726-U</v>
          </cell>
        </row>
        <row r="238">
          <cell r="C238" t="str">
            <v>HAP600</v>
          </cell>
        </row>
        <row r="239">
          <cell r="C239" t="str">
            <v>HAP769</v>
          </cell>
        </row>
        <row r="240">
          <cell r="C240" t="str">
            <v>ELFI 900</v>
          </cell>
        </row>
        <row r="241">
          <cell r="C241" t="str">
            <v>5300-2</v>
          </cell>
        </row>
        <row r="242">
          <cell r="C242" t="str">
            <v>9500</v>
          </cell>
        </row>
        <row r="243">
          <cell r="C243" t="str">
            <v>AM90</v>
          </cell>
        </row>
        <row r="244">
          <cell r="C244" t="str">
            <v>HR1000</v>
          </cell>
        </row>
        <row r="245">
          <cell r="C245" t="str">
            <v>HR900</v>
          </cell>
        </row>
        <row r="246">
          <cell r="C246" t="str">
            <v>NK100</v>
          </cell>
        </row>
        <row r="247">
          <cell r="C247" t="str">
            <v>Tower XQ</v>
          </cell>
        </row>
        <row r="248">
          <cell r="C248" t="str">
            <v>WAC-6300</v>
          </cell>
        </row>
        <row r="249">
          <cell r="C249" t="str">
            <v>WACP150</v>
          </cell>
        </row>
        <row r="250">
          <cell r="C250" t="str">
            <v>WACP300</v>
          </cell>
        </row>
        <row r="251">
          <cell r="C251" t="str">
            <v>WACP450</v>
          </cell>
        </row>
        <row r="252">
          <cell r="C252" t="str">
            <v>WACU150</v>
          </cell>
        </row>
        <row r="253">
          <cell r="C253" t="str">
            <v>WACU300</v>
          </cell>
        </row>
        <row r="254">
          <cell r="C254" t="str">
            <v>WACU450</v>
          </cell>
        </row>
      </sheetData>
      <sheetData sheetId="15"/>
      <sheetData sheetId="16"/>
      <sheetData sheetId="17"/>
      <sheetData sheetId="18">
        <row r="5">
          <cell r="H5" t="str">
            <v>DX5</v>
          </cell>
        </row>
        <row r="6">
          <cell r="H6" t="str">
            <v>AIR-AR250BW</v>
          </cell>
        </row>
        <row r="7">
          <cell r="H7" t="str">
            <v>AOMBL175</v>
          </cell>
        </row>
        <row r="8">
          <cell r="H8" t="str">
            <v>FIT 800</v>
          </cell>
        </row>
        <row r="9">
          <cell r="H9" t="str">
            <v>IRIS 3000</v>
          </cell>
        </row>
        <row r="10">
          <cell r="H10" t="str">
            <v>LOTUS</v>
          </cell>
        </row>
        <row r="11">
          <cell r="H11" t="str">
            <v>P1000</v>
          </cell>
        </row>
        <row r="12">
          <cell r="H12" t="str">
            <v>P2000</v>
          </cell>
        </row>
        <row r="13">
          <cell r="H13" t="str">
            <v>P3000</v>
          </cell>
        </row>
        <row r="14">
          <cell r="H14" t="str">
            <v>T800</v>
          </cell>
        </row>
        <row r="15">
          <cell r="H15" t="str">
            <v>AirSense Dark Wood</v>
          </cell>
        </row>
        <row r="16">
          <cell r="H16" t="str">
            <v>BREATHESMART-2</v>
          </cell>
        </row>
        <row r="17">
          <cell r="H17" t="str">
            <v>BREATHESMART-FIT50</v>
          </cell>
        </row>
        <row r="18">
          <cell r="H18" t="str">
            <v>BreatheSmart-Pure</v>
          </cell>
        </row>
        <row r="19">
          <cell r="H19" t="str">
            <v>BRTHSMT-ALL-ESP</v>
          </cell>
        </row>
        <row r="20">
          <cell r="H20" t="str">
            <v>FIT50-FRESHPLUS-BRZ</v>
          </cell>
        </row>
        <row r="21">
          <cell r="H21" t="str">
            <v>FIT50-ODORCELL-SFM</v>
          </cell>
        </row>
        <row r="22">
          <cell r="H22" t="str">
            <v>Fit50-Pure</v>
          </cell>
        </row>
        <row r="23">
          <cell r="H23" t="str">
            <v>FLEX-PURE</v>
          </cell>
        </row>
        <row r="24">
          <cell r="H24" t="str">
            <v>T500</v>
          </cell>
        </row>
        <row r="25">
          <cell r="H25" t="str">
            <v>T500-2</v>
          </cell>
        </row>
        <row r="26">
          <cell r="H26" t="str">
            <v>T500-Silver-ESP</v>
          </cell>
        </row>
        <row r="27">
          <cell r="H27" t="str">
            <v>T500-SW-Pure</v>
          </cell>
        </row>
        <row r="28">
          <cell r="H28">
            <v>2001302</v>
          </cell>
        </row>
        <row r="29">
          <cell r="H29" t="str">
            <v>BA-RA-650-BL</v>
          </cell>
        </row>
        <row r="30">
          <cell r="H30" t="str">
            <v>BA-RA-650-RD-72</v>
          </cell>
        </row>
        <row r="31">
          <cell r="H31">
            <v>200031</v>
          </cell>
        </row>
        <row r="32">
          <cell r="H32" t="str">
            <v>501PFK</v>
          </cell>
        </row>
        <row r="33">
          <cell r="H33">
            <v>42332</v>
          </cell>
        </row>
        <row r="34">
          <cell r="H34">
            <v>845680</v>
          </cell>
        </row>
        <row r="35">
          <cell r="H35" t="str">
            <v>iAirQ450W</v>
          </cell>
        </row>
        <row r="36">
          <cell r="H36" t="str">
            <v>EE-5064</v>
          </cell>
        </row>
        <row r="37">
          <cell r="H37" t="str">
            <v>EE-5065</v>
          </cell>
        </row>
        <row r="38">
          <cell r="H38" t="str">
            <v>EE-7772</v>
          </cell>
        </row>
        <row r="39">
          <cell r="H39" t="str">
            <v>smartAIR</v>
          </cell>
        </row>
        <row r="40">
          <cell r="H40" t="str">
            <v>305158-01</v>
          </cell>
        </row>
        <row r="41">
          <cell r="H41" t="str">
            <v>305159-01</v>
          </cell>
        </row>
        <row r="42">
          <cell r="H42" t="str">
            <v>305570-01</v>
          </cell>
        </row>
        <row r="43">
          <cell r="H43" t="str">
            <v>305571-01</v>
          </cell>
        </row>
        <row r="44">
          <cell r="H44" t="str">
            <v>310123-01</v>
          </cell>
        </row>
        <row r="45">
          <cell r="H45" t="str">
            <v>310124-01</v>
          </cell>
        </row>
        <row r="46">
          <cell r="H46" t="str">
            <v>310149-01</v>
          </cell>
        </row>
        <row r="47">
          <cell r="H47" t="str">
            <v>310150-01</v>
          </cell>
        </row>
        <row r="48">
          <cell r="H48">
            <v>9400501</v>
          </cell>
        </row>
        <row r="49">
          <cell r="H49" t="str">
            <v>FRAP05A6OB</v>
          </cell>
        </row>
        <row r="50">
          <cell r="H50" t="str">
            <v>AC4020</v>
          </cell>
        </row>
        <row r="51">
          <cell r="H51" t="str">
            <v>AC4100</v>
          </cell>
        </row>
        <row r="52">
          <cell r="H52" t="str">
            <v>AC4150</v>
          </cell>
        </row>
        <row r="53">
          <cell r="H53" t="str">
            <v>AC4150BCA</v>
          </cell>
        </row>
        <row r="54">
          <cell r="H54" t="str">
            <v>AC4150BLCA</v>
          </cell>
        </row>
        <row r="55">
          <cell r="H55" t="str">
            <v>AC4150PCA</v>
          </cell>
        </row>
        <row r="56">
          <cell r="H56" t="str">
            <v>AC4900CA</v>
          </cell>
        </row>
        <row r="57">
          <cell r="H57" t="str">
            <v>AC5000B</v>
          </cell>
        </row>
        <row r="58">
          <cell r="H58" t="str">
            <v>AC5000E</v>
          </cell>
        </row>
        <row r="59">
          <cell r="H59" t="str">
            <v>AC5250PT</v>
          </cell>
        </row>
        <row r="60">
          <cell r="H60" t="str">
            <v>AC5300B</v>
          </cell>
        </row>
        <row r="61">
          <cell r="H61" t="str">
            <v>AC5350B</v>
          </cell>
        </row>
        <row r="62">
          <cell r="H62" t="str">
            <v>AC5350W</v>
          </cell>
        </row>
        <row r="63">
          <cell r="H63" t="str">
            <v>AC5900WCA</v>
          </cell>
        </row>
        <row r="64">
          <cell r="H64" t="str">
            <v>CDAP4500WCA</v>
          </cell>
        </row>
        <row r="65">
          <cell r="H65" t="str">
            <v>CDAP5500BCA</v>
          </cell>
        </row>
        <row r="66">
          <cell r="H66" t="str">
            <v>GG1000</v>
          </cell>
        </row>
        <row r="67">
          <cell r="H67" t="str">
            <v>GG1100B</v>
          </cell>
        </row>
        <row r="68">
          <cell r="H68" t="str">
            <v>GG1100W</v>
          </cell>
        </row>
        <row r="69">
          <cell r="H69" t="str">
            <v>GG3000BCA</v>
          </cell>
        </row>
        <row r="70">
          <cell r="H70">
            <v>4384</v>
          </cell>
        </row>
        <row r="71">
          <cell r="H71" t="str">
            <v>04383A</v>
          </cell>
        </row>
        <row r="72">
          <cell r="H72" t="str">
            <v>04531GM</v>
          </cell>
        </row>
        <row r="73">
          <cell r="H73" t="str">
            <v>04532GM</v>
          </cell>
        </row>
        <row r="74">
          <cell r="H74" t="str">
            <v>HF210UV-B Black; HF210UV-S Silver</v>
          </cell>
        </row>
        <row r="75">
          <cell r="H75" t="str">
            <v>HAP8650B-U</v>
          </cell>
        </row>
        <row r="76">
          <cell r="H76" t="str">
            <v>HAP9415UA</v>
          </cell>
        </row>
        <row r="77">
          <cell r="H77" t="str">
            <v>AP-25</v>
          </cell>
        </row>
        <row r="78">
          <cell r="H78" t="str">
            <v>AT-PET02</v>
          </cell>
        </row>
        <row r="79">
          <cell r="H79" t="str">
            <v>HRF-Z2</v>
          </cell>
        </row>
        <row r="80">
          <cell r="H80" t="str">
            <v>RUVLAMP1</v>
          </cell>
        </row>
        <row r="81">
          <cell r="H81" t="str">
            <v>WH10301</v>
          </cell>
        </row>
        <row r="82">
          <cell r="H82" t="str">
            <v>WH10401</v>
          </cell>
        </row>
        <row r="83">
          <cell r="H83" t="str">
            <v>AC-2063</v>
          </cell>
        </row>
        <row r="84">
          <cell r="H84" t="str">
            <v>AC-2123</v>
          </cell>
        </row>
        <row r="85">
          <cell r="H85" t="str">
            <v>AC-2126</v>
          </cell>
        </row>
        <row r="86">
          <cell r="H86" t="str">
            <v>NS-AP16BK8</v>
          </cell>
        </row>
        <row r="87">
          <cell r="H87" t="str">
            <v>102 14 14 00</v>
          </cell>
        </row>
        <row r="88">
          <cell r="H88" t="str">
            <v>102 18 10 00</v>
          </cell>
        </row>
        <row r="89">
          <cell r="H89" t="str">
            <v>102 40 16 00</v>
          </cell>
        </row>
        <row r="90">
          <cell r="H90" t="str">
            <v>102 50 10 00</v>
          </cell>
        </row>
        <row r="91">
          <cell r="H91" t="str">
            <v>1AG UA0 RGU</v>
          </cell>
        </row>
        <row r="92">
          <cell r="H92" t="str">
            <v>1BB UA0 DGU</v>
          </cell>
        </row>
        <row r="93">
          <cell r="H93" t="str">
            <v>1BB.UA0.DGU</v>
          </cell>
        </row>
        <row r="94">
          <cell r="H94" t="str">
            <v>1CC UB0 HGB</v>
          </cell>
        </row>
        <row r="95">
          <cell r="H95" t="str">
            <v>250 0P 10 02</v>
          </cell>
        </row>
        <row r="96">
          <cell r="H96" t="str">
            <v>250 0P 20 02</v>
          </cell>
        </row>
        <row r="97">
          <cell r="H97" t="str">
            <v>HealthPro Compact</v>
          </cell>
        </row>
        <row r="98">
          <cell r="H98" t="str">
            <v>HF25610</v>
          </cell>
        </row>
        <row r="99">
          <cell r="H99" t="str">
            <v>HF25620</v>
          </cell>
        </row>
        <row r="100">
          <cell r="H100" t="str">
            <v>HF25630</v>
          </cell>
        </row>
        <row r="101">
          <cell r="H101" t="str">
            <v>EvolutionGoldLA</v>
          </cell>
        </row>
        <row r="102">
          <cell r="H102" t="str">
            <v>EvolutionLA</v>
          </cell>
        </row>
        <row r="103">
          <cell r="H103" t="str">
            <v>SignatureLA</v>
          </cell>
        </row>
        <row r="104">
          <cell r="H104" t="str">
            <v>ML4000DBK</v>
          </cell>
        </row>
        <row r="105">
          <cell r="H105" t="str">
            <v>ML4000DCH</v>
          </cell>
        </row>
        <row r="106">
          <cell r="H106" t="str">
            <v>MA4000</v>
          </cell>
        </row>
        <row r="107">
          <cell r="H107" t="str">
            <v>4PKMPMKITFC</v>
          </cell>
        </row>
        <row r="108">
          <cell r="H108" t="str">
            <v>03-1000</v>
          </cell>
        </row>
        <row r="109">
          <cell r="H109" t="str">
            <v>BH30002013</v>
          </cell>
        </row>
        <row r="110">
          <cell r="H110" t="str">
            <v>f101acrylic</v>
          </cell>
        </row>
        <row r="111">
          <cell r="H111" t="str">
            <v>f105a</v>
          </cell>
        </row>
        <row r="112">
          <cell r="H112" t="str">
            <v>f105stainless</v>
          </cell>
        </row>
        <row r="113">
          <cell r="H113" t="str">
            <v>HE-500</v>
          </cell>
        </row>
        <row r="114">
          <cell r="H114" t="str">
            <v>he500stainless</v>
          </cell>
        </row>
        <row r="115">
          <cell r="H115" t="str">
            <v>SS7000_Stainless</v>
          </cell>
        </row>
        <row r="116">
          <cell r="H116" t="str">
            <v>WK10052QPC</v>
          </cell>
        </row>
        <row r="117">
          <cell r="H117" t="str">
            <v>prolux_enfinity</v>
          </cell>
        </row>
        <row r="118">
          <cell r="H118" t="str">
            <v>PEAIRPLG</v>
          </cell>
        </row>
        <row r="119">
          <cell r="H119" t="str">
            <v>pureAir1500</v>
          </cell>
        </row>
        <row r="120">
          <cell r="H120" t="str">
            <v>pureAir250</v>
          </cell>
        </row>
        <row r="121">
          <cell r="H121" t="str">
            <v>pureAir3000</v>
          </cell>
        </row>
        <row r="122">
          <cell r="H122" t="str">
            <v>pureAir500</v>
          </cell>
        </row>
        <row r="123">
          <cell r="H123" t="str">
            <v>pureAirMotion</v>
          </cell>
        </row>
        <row r="124">
          <cell r="H124" t="str">
            <v>A1027A</v>
          </cell>
        </row>
        <row r="125">
          <cell r="H125" t="str">
            <v>SPA-550AW</v>
          </cell>
        </row>
        <row r="126">
          <cell r="H126" t="str">
            <v>SPA-625AW</v>
          </cell>
        </row>
        <row r="127">
          <cell r="H127" t="str">
            <v>SPA-700AG</v>
          </cell>
        </row>
        <row r="128">
          <cell r="H128" t="str">
            <v>SPA-700AO</v>
          </cell>
        </row>
        <row r="129">
          <cell r="H129" t="str">
            <v>SPA-700AP</v>
          </cell>
        </row>
        <row r="130">
          <cell r="H130" t="str">
            <v>SPA-700AT</v>
          </cell>
        </row>
        <row r="131">
          <cell r="H131" t="str">
            <v>DT-500-GA</v>
          </cell>
        </row>
        <row r="132">
          <cell r="H132" t="str">
            <v>PU4020U0</v>
          </cell>
        </row>
        <row r="133">
          <cell r="H133" t="str">
            <v>PU6020U0</v>
          </cell>
        </row>
        <row r="134">
          <cell r="H134" t="str">
            <v>KC860U</v>
          </cell>
        </row>
        <row r="135">
          <cell r="H135" t="str">
            <v>AC-2064</v>
          </cell>
        </row>
        <row r="136">
          <cell r="H136" t="str">
            <v>AC-2062</v>
          </cell>
        </row>
        <row r="137">
          <cell r="H137" t="str">
            <v>AC-2102</v>
          </cell>
        </row>
        <row r="138">
          <cell r="H138" t="str">
            <v>AC-2221</v>
          </cell>
        </row>
        <row r="139">
          <cell r="H139" t="str">
            <v>AC-3000i</v>
          </cell>
        </row>
        <row r="140">
          <cell r="H140" t="str">
            <v>AC-7014G</v>
          </cell>
        </row>
        <row r="141">
          <cell r="H141" t="str">
            <v>AC-9966</v>
          </cell>
        </row>
        <row r="142">
          <cell r="H142" t="str">
            <v>R-012</v>
          </cell>
        </row>
        <row r="143">
          <cell r="H143" t="str">
            <v>KF-P25</v>
          </cell>
        </row>
        <row r="144">
          <cell r="H144" t="str">
            <v>90TP100CD01-W</v>
          </cell>
        </row>
        <row r="145">
          <cell r="H145" t="str">
            <v>TPP220M</v>
          </cell>
        </row>
        <row r="146">
          <cell r="H146" t="str">
            <v>AC1-0035-60</v>
          </cell>
        </row>
        <row r="147">
          <cell r="H147" t="str">
            <v>AC1-0038-43</v>
          </cell>
        </row>
        <row r="148">
          <cell r="H148" t="str">
            <v>PCO300</v>
          </cell>
        </row>
        <row r="149">
          <cell r="H149" t="str">
            <v>AFR-425-PW</v>
          </cell>
        </row>
        <row r="150">
          <cell r="H150" t="str">
            <v>5500-2</v>
          </cell>
        </row>
        <row r="151">
          <cell r="H151" t="str">
            <v>HR1000</v>
          </cell>
        </row>
        <row r="152">
          <cell r="H152" t="str">
            <v>HR950</v>
          </cell>
        </row>
        <row r="153">
          <cell r="H153" t="str">
            <v>U300</v>
          </cell>
        </row>
        <row r="154">
          <cell r="H154" t="str">
            <v>U450</v>
          </cell>
        </row>
        <row r="155">
          <cell r="H155" t="str">
            <v>X-2380</v>
          </cell>
        </row>
        <row r="156">
          <cell r="H156" t="str">
            <v>X-2480A</v>
          </cell>
        </row>
        <row r="157">
          <cell r="H157" t="str">
            <v>X-2580</v>
          </cell>
        </row>
        <row r="158">
          <cell r="H158" t="str">
            <v>X-3300</v>
          </cell>
        </row>
        <row r="159">
          <cell r="H159" t="str">
            <v>X-3400A</v>
          </cell>
        </row>
        <row r="160">
          <cell r="H160" t="str">
            <v>120539K</v>
          </cell>
        </row>
        <row r="161">
          <cell r="H161" t="str">
            <v>H680</v>
          </cell>
        </row>
        <row r="162">
          <cell r="H162" t="str">
            <v>P500 B</v>
          </cell>
        </row>
        <row r="163">
          <cell r="H163" t="str">
            <v>P500 A</v>
          </cell>
        </row>
        <row r="164">
          <cell r="H164" t="str">
            <v>KJ350F-AP350ND</v>
          </cell>
        </row>
        <row r="165">
          <cell r="H165" t="str">
            <v>KJ350F-AP350GH</v>
          </cell>
        </row>
        <row r="166">
          <cell r="H166" t="str">
            <v>KJ350F-AP350GH E</v>
          </cell>
        </row>
        <row r="167">
          <cell r="H167" t="str">
            <v>KJ700F-A7800N 700 H C2</v>
          </cell>
        </row>
        <row r="168">
          <cell r="H168" t="str">
            <v>KJ600F-A7500G 600</v>
          </cell>
        </row>
        <row r="169">
          <cell r="H169" t="str">
            <v>KJ700F-A7800N 700 C3</v>
          </cell>
        </row>
        <row r="170">
          <cell r="H170" t="str">
            <v>AP-C120</v>
          </cell>
        </row>
        <row r="171">
          <cell r="H171" t="str">
            <v>AP-C200</v>
          </cell>
        </row>
        <row r="172">
          <cell r="H172" t="str">
            <v>AP-C300</v>
          </cell>
        </row>
        <row r="173">
          <cell r="H173" t="str">
            <v>AP-C300E</v>
          </cell>
        </row>
        <row r="174">
          <cell r="H174" t="str">
            <v>AP-C310</v>
          </cell>
        </row>
        <row r="175">
          <cell r="H175" t="str">
            <v>AP-C700</v>
          </cell>
        </row>
        <row r="176">
          <cell r="H176" t="str">
            <v>AP-C700D</v>
          </cell>
        </row>
        <row r="177">
          <cell r="H177" t="str">
            <v>AP-C700S</v>
          </cell>
        </row>
        <row r="178">
          <cell r="H178" t="str">
            <v>AP-C710S</v>
          </cell>
        </row>
        <row r="179">
          <cell r="H179" t="str">
            <v>AP-1005AH</v>
          </cell>
        </row>
        <row r="180">
          <cell r="H180" t="str">
            <v>APM-1010DH</v>
          </cell>
        </row>
        <row r="181">
          <cell r="H181" t="str">
            <v>AP-2012EH</v>
          </cell>
        </row>
        <row r="182">
          <cell r="H182" t="str">
            <v>AP-3008FH</v>
          </cell>
        </row>
        <row r="183">
          <cell r="H183" t="str">
            <v>AC-12ZH10F</v>
          </cell>
        </row>
        <row r="184">
          <cell r="H184" t="str">
            <v>EAP300</v>
          </cell>
        </row>
        <row r="185">
          <cell r="H185" t="str">
            <v>EAP300-U</v>
          </cell>
        </row>
        <row r="186">
          <cell r="H186" t="str">
            <v>EAP450</v>
          </cell>
        </row>
        <row r="187">
          <cell r="H187" t="str">
            <v>KJ500F-T01</v>
          </cell>
        </row>
        <row r="188">
          <cell r="H188" t="str">
            <v>KJ500F-T03</v>
          </cell>
        </row>
        <row r="189">
          <cell r="H189" t="str">
            <v>AeraMax DX5 (Japan)</v>
          </cell>
        </row>
        <row r="190">
          <cell r="H190" t="str">
            <v>AeraMax 100</v>
          </cell>
        </row>
        <row r="191">
          <cell r="H191" t="str">
            <v>AeraMax 90</v>
          </cell>
        </row>
        <row r="192">
          <cell r="H192" t="str">
            <v>AeraMax Baby DB5</v>
          </cell>
        </row>
        <row r="193">
          <cell r="H193" t="str">
            <v>AeraMax DX5</v>
          </cell>
        </row>
        <row r="194">
          <cell r="H194" t="str">
            <v>AeraMax 190</v>
          </cell>
        </row>
        <row r="195">
          <cell r="H195" t="str">
            <v>AeraMax 200</v>
          </cell>
        </row>
        <row r="196">
          <cell r="H196" t="str">
            <v>AeraMax Baby DB55</v>
          </cell>
        </row>
        <row r="197">
          <cell r="H197" t="str">
            <v>AeraMax DX55</v>
          </cell>
        </row>
        <row r="198">
          <cell r="H198" t="str">
            <v>AeraMax 290</v>
          </cell>
        </row>
        <row r="199">
          <cell r="H199" t="str">
            <v>AeraMax 300</v>
          </cell>
        </row>
        <row r="200">
          <cell r="H200" t="str">
            <v>AeraMax DX95</v>
          </cell>
        </row>
        <row r="201">
          <cell r="H201" t="str">
            <v>FAP-T02-F1</v>
          </cell>
        </row>
        <row r="202">
          <cell r="H202" t="str">
            <v>FAP-T03-F2</v>
          </cell>
        </row>
        <row r="203">
          <cell r="H203" t="str">
            <v>HHT-011</v>
          </cell>
        </row>
        <row r="204">
          <cell r="H204" t="str">
            <v>HHT-013-HD</v>
          </cell>
        </row>
        <row r="205">
          <cell r="H205" t="str">
            <v>HHT-016-MP</v>
          </cell>
        </row>
        <row r="206">
          <cell r="H206" t="str">
            <v>HHT-080</v>
          </cell>
        </row>
        <row r="207">
          <cell r="H207" t="str">
            <v>HHT-081</v>
          </cell>
        </row>
        <row r="208">
          <cell r="H208" t="str">
            <v>HHT-085-HD</v>
          </cell>
        </row>
        <row r="209">
          <cell r="H209" t="str">
            <v>HHT-090</v>
          </cell>
        </row>
        <row r="210">
          <cell r="H210" t="str">
            <v>HPA-245</v>
          </cell>
        </row>
        <row r="211">
          <cell r="H211" t="str">
            <v>HPA-248-TGT</v>
          </cell>
        </row>
        <row r="212">
          <cell r="H212" t="str">
            <v>HPA-249</v>
          </cell>
        </row>
        <row r="213">
          <cell r="H213" t="str">
            <v>HHT-145</v>
          </cell>
        </row>
        <row r="214">
          <cell r="H214" t="str">
            <v>HHT-149</v>
          </cell>
        </row>
        <row r="215">
          <cell r="H215" t="str">
            <v>HHT-149-HD</v>
          </cell>
        </row>
        <row r="216">
          <cell r="H216" t="str">
            <v>17000-S</v>
          </cell>
        </row>
        <row r="217">
          <cell r="H217" t="str">
            <v>17000-TGT</v>
          </cell>
        </row>
        <row r="218">
          <cell r="H218" t="str">
            <v>17007-HD</v>
          </cell>
        </row>
        <row r="219">
          <cell r="H219" t="str">
            <v>50150-N</v>
          </cell>
        </row>
        <row r="220">
          <cell r="H220" t="str">
            <v>50250-S</v>
          </cell>
        </row>
        <row r="221">
          <cell r="H221" t="str">
            <v>50255B</v>
          </cell>
        </row>
        <row r="222">
          <cell r="H222" t="str">
            <v>HPA710WTW</v>
          </cell>
        </row>
        <row r="223">
          <cell r="H223" t="str">
            <v>HPA720WTW</v>
          </cell>
        </row>
        <row r="224">
          <cell r="H224" t="str">
            <v>AP158721</v>
          </cell>
        </row>
        <row r="225">
          <cell r="H225" t="str">
            <v>AP308722</v>
          </cell>
        </row>
        <row r="226">
          <cell r="H226" t="str">
            <v>AP458723</v>
          </cell>
        </row>
        <row r="227">
          <cell r="H227" t="str">
            <v>AP100</v>
          </cell>
        </row>
        <row r="228">
          <cell r="H228" t="str">
            <v>773335 (AC-2126)</v>
          </cell>
        </row>
        <row r="229">
          <cell r="H229" t="str">
            <v>561211 (AC-2123)</v>
          </cell>
        </row>
        <row r="230">
          <cell r="H230" t="str">
            <v>AP50</v>
          </cell>
        </row>
        <row r="231">
          <cell r="H231" t="str">
            <v>KJ503-A</v>
          </cell>
        </row>
        <row r="232">
          <cell r="H232" t="str">
            <v>KJ705</v>
          </cell>
        </row>
        <row r="233">
          <cell r="H233" t="str">
            <v>KJ705-P</v>
          </cell>
        </row>
        <row r="234">
          <cell r="H234" t="str">
            <v>AP70</v>
          </cell>
        </row>
        <row r="235">
          <cell r="H235" t="str">
            <v>KJ706-A</v>
          </cell>
        </row>
        <row r="236">
          <cell r="H236" t="str">
            <v>KJ706S</v>
          </cell>
        </row>
        <row r="237">
          <cell r="H237" t="str">
            <v>AP71</v>
          </cell>
        </row>
        <row r="238">
          <cell r="H238" t="str">
            <v>KJ703-A</v>
          </cell>
        </row>
        <row r="239">
          <cell r="H239" t="str">
            <v>KJ703S</v>
          </cell>
        </row>
        <row r="240">
          <cell r="H240" t="str">
            <v>KJ801</v>
          </cell>
        </row>
        <row r="241">
          <cell r="H241" t="str">
            <v>AM501YWM1</v>
          </cell>
        </row>
        <row r="242">
          <cell r="H242" t="str">
            <v>LACH-2 Hera</v>
          </cell>
        </row>
        <row r="243">
          <cell r="H243" t="str">
            <v>LACS-1 Aura</v>
          </cell>
        </row>
        <row r="244">
          <cell r="H244" t="str">
            <v>KJ20/WA</v>
          </cell>
        </row>
        <row r="245">
          <cell r="H245" t="str">
            <v>KJ200G-C41</v>
          </cell>
        </row>
        <row r="246">
          <cell r="H246" t="str">
            <v>KJ20FE-NN</v>
          </cell>
        </row>
        <row r="247">
          <cell r="H247" t="str">
            <v>KJ210G-C42</v>
          </cell>
        </row>
        <row r="248">
          <cell r="H248" t="str">
            <v>KJ210G-C46</v>
          </cell>
        </row>
        <row r="249">
          <cell r="H249" t="str">
            <v>US-KJ20FE-TD</v>
          </cell>
        </row>
        <row r="250">
          <cell r="H250" t="str">
            <v>KJ290G-F31</v>
          </cell>
        </row>
        <row r="251">
          <cell r="H251" t="str">
            <v>KJ30/WB</v>
          </cell>
        </row>
        <row r="252">
          <cell r="H252" t="str">
            <v>KJ30FE-NM</v>
          </cell>
        </row>
        <row r="253">
          <cell r="H253" t="str">
            <v>KJ30/WB1</v>
          </cell>
        </row>
        <row r="254">
          <cell r="H254" t="str">
            <v>KJ300G-F33</v>
          </cell>
        </row>
        <row r="255">
          <cell r="H255" t="str">
            <v>KJ30FE-NM1</v>
          </cell>
        </row>
        <row r="256">
          <cell r="H256" t="str">
            <v>KJ40FE-NI</v>
          </cell>
        </row>
        <row r="257">
          <cell r="H257" t="str">
            <v>KJ40FE-NI2</v>
          </cell>
        </row>
        <row r="258">
          <cell r="H258" t="str">
            <v>KJ40FE-NY</v>
          </cell>
        </row>
        <row r="259">
          <cell r="H259" t="str">
            <v>KJ400G-B21</v>
          </cell>
        </row>
        <row r="260">
          <cell r="H260" t="str">
            <v>KJ400G-B23</v>
          </cell>
        </row>
        <row r="261">
          <cell r="H261" t="str">
            <v>KJ40/WI</v>
          </cell>
        </row>
        <row r="262">
          <cell r="H262" t="str">
            <v>KJ400G-E31</v>
          </cell>
        </row>
        <row r="263">
          <cell r="H263" t="str">
            <v>KJ400G-E32</v>
          </cell>
        </row>
        <row r="264">
          <cell r="H264" t="str">
            <v>KJ400G-E33</v>
          </cell>
        </row>
        <row r="265">
          <cell r="H265" t="str">
            <v>KJ500G-A11</v>
          </cell>
        </row>
        <row r="266">
          <cell r="H266" t="str">
            <v>KJ50FE-NL</v>
          </cell>
        </row>
        <row r="267">
          <cell r="H267" t="str">
            <v>AP-001</v>
          </cell>
        </row>
        <row r="268">
          <cell r="H268" t="str">
            <v>EJ120</v>
          </cell>
        </row>
        <row r="269">
          <cell r="H269" t="str">
            <v>KJ600F-F01 (AC6606)</v>
          </cell>
        </row>
        <row r="270">
          <cell r="H270" t="str">
            <v>KJ600G-F01 (AC6606)</v>
          </cell>
        </row>
        <row r="271">
          <cell r="H271" t="str">
            <v>KJ650F-F02 (AC6608)</v>
          </cell>
        </row>
        <row r="272">
          <cell r="H272" t="str">
            <v>KJ650G-F02 (AC6608)</v>
          </cell>
        </row>
        <row r="273">
          <cell r="H273" t="str">
            <v>KJ800F-H05 (AC8612)</v>
          </cell>
        </row>
        <row r="274">
          <cell r="H274" t="str">
            <v>KJ800F-H06 (AC8622)</v>
          </cell>
        </row>
        <row r="275">
          <cell r="H275" t="str">
            <v>XAP120AMUF2J-B</v>
          </cell>
        </row>
        <row r="276">
          <cell r="H276" t="str">
            <v>HA104A4WHA</v>
          </cell>
        </row>
        <row r="277">
          <cell r="H277" t="str">
            <v>E2</v>
          </cell>
        </row>
        <row r="278">
          <cell r="H278" t="str">
            <v>FX-CF-90</v>
          </cell>
        </row>
        <row r="279">
          <cell r="H279" t="str">
            <v>FX-CF100</v>
          </cell>
        </row>
        <row r="280">
          <cell r="H280" t="str">
            <v>A400</v>
          </cell>
        </row>
        <row r="281">
          <cell r="H281" t="str">
            <v>WP500*</v>
          </cell>
        </row>
        <row r="282">
          <cell r="H282" t="str">
            <v>WPPRO2000*</v>
          </cell>
        </row>
        <row r="283">
          <cell r="H283" t="str">
            <v>B301</v>
          </cell>
        </row>
        <row r="284">
          <cell r="H284" t="str">
            <v>T1</v>
          </cell>
        </row>
      </sheetData>
      <sheetData sheetId="19">
        <row r="76">
          <cell r="D76">
            <v>0.47269303201506591</v>
          </cell>
        </row>
      </sheetData>
      <sheetData sheetId="20"/>
      <sheetData sheetId="21"/>
      <sheetData sheetId="22"/>
      <sheetData sheetId="23"/>
      <sheetData sheetId="24"/>
      <sheetData sheetId="25"/>
      <sheetData sheetId="26"/>
      <sheetData sheetId="27" refreshError="1"/>
      <sheetData sheetId="28" refreshError="1"/>
      <sheetData sheetId="29" refreshError="1"/>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W V7.0)"/>
      <sheetName val="Key Product Criteria"/>
      <sheetName val="Scatterplots - Reported Values"/>
      <sheetName val="Scatterplots - Calc Values"/>
      <sheetName val="Product Availability"/>
      <sheetName val="Product &amp; Brand Count"/>
      <sheetName val="Count by Bin - Standard"/>
      <sheetName val="Count by Bin - Compact"/>
      <sheetName val="Incremental Cost and Payback"/>
      <sheetName val="EPA Pivot"/>
      <sheetName val="ES QPL"/>
      <sheetName val="DOE QPL"/>
      <sheetName val="Web-Scrap Data"/>
      <sheetName val="Savings Calculations"/>
      <sheetName val="5. Savings Detailed Calcs"/>
      <sheetName val="Shipments, MP, Lifetime"/>
      <sheetName val="Detailed Savings Calculations"/>
      <sheetName val="AHAM Shipment Trends"/>
      <sheetName val="Unit Energy Savings"/>
      <sheetName val="Grow-to Savings"/>
      <sheetName val="1. Introduction"/>
      <sheetName val="2. Version 7.0 Criteria"/>
      <sheetName val="3. Energy and Cost Savings"/>
      <sheetName val="4. Product Availability"/>
      <sheetName val="5. Incremental Cost and Payback"/>
      <sheetName val="6. ENERGY STAR QPL - Standard"/>
      <sheetName val="7. ENERGY STAR QPL - Compact"/>
      <sheetName val="8. DOE Certification Dataset"/>
      <sheetName val="Models w Cleaning Data"/>
      <sheetName val="Sheet3"/>
      <sheetName val="ES Standard QPL - Scatterplots"/>
      <sheetName val="ES Compact QPL - Scatterplots"/>
      <sheetName val="Cleaning Performance Data"/>
      <sheetName val="DOE Pivot"/>
      <sheetName val="Brand Reference"/>
      <sheetName val="Sources"/>
      <sheetName val="RECS - Water Heating"/>
      <sheetName val="Fuel Prices"/>
      <sheetName val="histogram"/>
      <sheetName val="Pricing - Scatterplot"/>
      <sheetName val="soil sensor graphs QPL"/>
      <sheetName val="Soil Sensor data"/>
      <sheetName val="Soil-Senso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6">
          <cell r="D26">
            <v>215</v>
          </cell>
        </row>
        <row r="28">
          <cell r="D28">
            <v>0.12989999999999999</v>
          </cell>
        </row>
        <row r="30">
          <cell r="D30">
            <v>1.0539999999999999E-2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9">
          <cell r="A19">
            <v>0.04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IA Options &amp; Summary"/>
      <sheetName val="NIAStandard-res"/>
      <sheetName val="NIAHugger-res"/>
      <sheetName val="NIAVSD-res"/>
      <sheetName val="NIAHSSD-com"/>
      <sheetName val="NIALD-com"/>
      <sheetName val="Simulation Inputs"/>
      <sheetName val="Shipments"/>
      <sheetName val="Price"/>
      <sheetName val="Parameters and Assumptions"/>
      <sheetName val="Lifetime"/>
      <sheetName val="Shipments-Scenario4"/>
      <sheetName val="Shipments-Scenario3"/>
      <sheetName val="Shipments-Scenario2"/>
      <sheetName val="Shipments-Scenario1"/>
      <sheetName val="Site To Source"/>
      <sheetName val="Electricity Prices"/>
      <sheetName val="Historical Shipments"/>
      <sheetName val="AEO 2015 Projections"/>
    </sheetNames>
    <sheetDataSet>
      <sheetData sheetId="0"/>
      <sheetData sheetId="1"/>
      <sheetData sheetId="2"/>
      <sheetData sheetId="3"/>
      <sheetData sheetId="4"/>
      <sheetData sheetId="5"/>
      <sheetData sheetId="6"/>
      <sheetData sheetId="7">
        <row r="4">
          <cell r="E4">
            <v>1</v>
          </cell>
        </row>
        <row r="21">
          <cell r="G21">
            <v>1</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tner Submission Tables"/>
      <sheetName val="Chart of Submittals Over Time"/>
      <sheetName val="Forms Received Over Time"/>
      <sheetName val="% Change"/>
      <sheetName val="Form Submission List"/>
      <sheetName val="Terminated Partnerships"/>
      <sheetName val="AudioVideo Data"/>
      <sheetName val="AudioVideo Final Report Data"/>
      <sheetName val="Battery Charging Systems Data"/>
      <sheetName val="BCS Final Report Data"/>
      <sheetName val="Boilers Data"/>
      <sheetName val="Boilers Final Report Data"/>
      <sheetName val="Ceiling Fans Data"/>
      <sheetName val="Ceiling Fans Final Report Data"/>
      <sheetName val="CAC_ASHP Data"/>
      <sheetName val="CAC_ASHP Final Report Data"/>
      <sheetName val="Clothes Washers Data"/>
      <sheetName val="Clothes Wshrs Final Report Data"/>
      <sheetName val="Comm_Dishwasher Data"/>
      <sheetName val="Comm_Dishwash Final Report Data"/>
      <sheetName val="Comm_Fryers Data"/>
      <sheetName val="Comm_Fryers Final Report Data"/>
      <sheetName val="Comm_Griddles Data"/>
      <sheetName val="Comm_Griddles Final Report Data"/>
      <sheetName val="Comm_Hot Food Data"/>
      <sheetName val="Comm_Hot Food Final Report Data"/>
      <sheetName val="Comm Ice Machines Data"/>
      <sheetName val="Comm Ice Mach Final Report Data"/>
      <sheetName val="Comm_Ovens Data"/>
      <sheetName val="Comm_Ovens Final Report Data"/>
      <sheetName val="Comm_Ref_Frzr Data"/>
      <sheetName val="Comm_Ref_Frzr Final Report Data"/>
      <sheetName val="Comm_Stm_Ckr Data"/>
      <sheetName val="Comm_Stm_Ckr Final Report Data"/>
      <sheetName val="Compact Fl. Lamps Data"/>
      <sheetName val="Cmpt Fl Lamps Final Report Data"/>
      <sheetName val="Computer Servers Data"/>
      <sheetName val="Comp Servers Final Report Data"/>
      <sheetName val="Computers Data"/>
      <sheetName val="Computers Final Report Data"/>
      <sheetName val="Decorative Light Strings Data"/>
      <sheetName val="DLS Final Report Data"/>
      <sheetName val="Dehumidifiers Data"/>
      <sheetName val="Dehumidifiers Final Report Data"/>
      <sheetName val="Dishwashers Data"/>
      <sheetName val="Dishwashers Final Report Data"/>
      <sheetName val="Displays Data"/>
      <sheetName val="Displays Final Report Data"/>
      <sheetName val="Furnaces Data"/>
      <sheetName val="Furnaces Final Report Data"/>
      <sheetName val="Geo_Heat Data"/>
      <sheetName val="Geo_Heat Final Report Data"/>
      <sheetName val="Imaging Equip Data"/>
      <sheetName val="Imaging Equip Final Report Data"/>
      <sheetName val="LC HVAC Data"/>
      <sheetName val="LC HVAC Final Report Data"/>
      <sheetName val="Refrigerators, Freezers Data"/>
      <sheetName val="Refrig. Frzrs Final Report Data"/>
      <sheetName val="RLF Data"/>
      <sheetName val="RLF Final Report Data"/>
      <sheetName val="Roof Data 1"/>
      <sheetName val="Roof Data 2"/>
      <sheetName val="Roof Final Report Data"/>
      <sheetName val="Rm Air Cleaners Data"/>
      <sheetName val="Rm Air Clean Final Report Data"/>
      <sheetName val="Rm Air Conditioners Data"/>
      <sheetName val="Rm. AC Final Report Data"/>
      <sheetName val="STB Service Providers Data"/>
      <sheetName val="STB Serv Prov Final Report Data"/>
      <sheetName val="Set-top Boxes Data"/>
      <sheetName val="Set-top Boxes Final Report Data"/>
      <sheetName val="SSLLuminaires Data"/>
      <sheetName val="SSLLuminaires Final Report Data"/>
      <sheetName val="Telephony Data"/>
      <sheetName val="Telephony Final Report Data"/>
      <sheetName val="Televisions Data"/>
      <sheetName val="Televisions Final Report Data"/>
      <sheetName val="Vending Machines Data"/>
      <sheetName val="Vend. Machine Final Report Data"/>
      <sheetName val="Ventilating Fans Data"/>
      <sheetName val="Vent Fans Final Report Data"/>
      <sheetName val="Water Coolers Data"/>
      <sheetName val="Water Coolers Final Report Data"/>
      <sheetName val="Water Heaters Data"/>
      <sheetName val="Water Heaters Final Report Data"/>
      <sheetName val="Macros Info"/>
      <sheetName val="Data Template"/>
      <sheetName val="Final Report Data Template"/>
    </sheetNames>
    <sheetDataSet>
      <sheetData sheetId="0"/>
      <sheetData sheetId="1"/>
      <sheetData sheetId="2"/>
      <sheetData sheetId="3"/>
      <sheetData sheetId="4"/>
      <sheetData sheetId="5"/>
      <sheetData sheetId="6"/>
      <sheetData sheetId="7">
        <row r="8">
          <cell r="AG8">
            <v>24454</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2">
          <cell r="E2" t="str">
            <v>Audio/Video</v>
          </cell>
        </row>
        <row r="3">
          <cell r="E3" t="str">
            <v>Battery Charging Systems</v>
          </cell>
        </row>
        <row r="4">
          <cell r="E4" t="str">
            <v>Boilers</v>
          </cell>
        </row>
        <row r="5">
          <cell r="E5" t="str">
            <v>Ceiling Fans</v>
          </cell>
        </row>
        <row r="6">
          <cell r="E6" t="str">
            <v>Central ACs and Air-Source Heat Pumps</v>
          </cell>
        </row>
        <row r="7">
          <cell r="E7" t="str">
            <v>Clothes Washers</v>
          </cell>
        </row>
        <row r="8">
          <cell r="E8" t="str">
            <v>Commercial Dishwashers</v>
          </cell>
        </row>
        <row r="9">
          <cell r="E9" t="str">
            <v xml:space="preserve">Commercial Fryers </v>
          </cell>
        </row>
        <row r="10">
          <cell r="E10" t="str">
            <v>Commercial Griddles</v>
          </cell>
        </row>
        <row r="11">
          <cell r="E11" t="str">
            <v xml:space="preserve">Commercial Hot Food Holding Cabinets </v>
          </cell>
        </row>
        <row r="12">
          <cell r="E12" t="str">
            <v>Commercial Ice Machines</v>
          </cell>
        </row>
        <row r="13">
          <cell r="E13" t="str">
            <v>Commercial Ovens</v>
          </cell>
        </row>
        <row r="14">
          <cell r="E14" t="str">
            <v>Commercial Refrigerators and Freezers</v>
          </cell>
        </row>
        <row r="15">
          <cell r="E15" t="str">
            <v>Commercial Steam Cookers</v>
          </cell>
        </row>
        <row r="16">
          <cell r="E16" t="str">
            <v>Compact Fluorescent Lamps</v>
          </cell>
        </row>
        <row r="17">
          <cell r="E17" t="str">
            <v>Computer Servers</v>
          </cell>
        </row>
        <row r="18">
          <cell r="E18" t="str">
            <v>Computers</v>
          </cell>
        </row>
        <row r="19">
          <cell r="E19" t="str">
            <v>Decorative Light Strings</v>
          </cell>
        </row>
        <row r="20">
          <cell r="E20" t="str">
            <v>Dehumidifiers</v>
          </cell>
        </row>
        <row r="21">
          <cell r="E21" t="str">
            <v>Dishwashers</v>
          </cell>
        </row>
        <row r="22">
          <cell r="E22" t="str">
            <v>Displays</v>
          </cell>
        </row>
        <row r="23">
          <cell r="E23" t="str">
            <v>Furnaces</v>
          </cell>
        </row>
        <row r="24">
          <cell r="E24" t="str">
            <v>Geothermal Heat Pumps</v>
          </cell>
        </row>
        <row r="25">
          <cell r="E25" t="str">
            <v>Imaging Equipment</v>
          </cell>
        </row>
        <row r="26">
          <cell r="E26" t="str">
            <v>Light Commercial HVAC</v>
          </cell>
        </row>
        <row r="27">
          <cell r="E27" t="str">
            <v>Refrigerators and Freezers</v>
          </cell>
        </row>
        <row r="28">
          <cell r="E28" t="str">
            <v>Residential Light Fixtures</v>
          </cell>
        </row>
        <row r="29">
          <cell r="E29" t="str">
            <v>Roof Products</v>
          </cell>
        </row>
        <row r="30">
          <cell r="E30" t="str">
            <v>Room Air Cleaners</v>
          </cell>
        </row>
        <row r="31">
          <cell r="E31" t="str">
            <v>Room Air Conditioners</v>
          </cell>
        </row>
        <row r="32">
          <cell r="E32" t="str">
            <v>Set-top Box Service Providers</v>
          </cell>
        </row>
        <row r="33">
          <cell r="E33" t="str">
            <v>Set-top Boxes</v>
          </cell>
        </row>
        <row r="34">
          <cell r="E34" t="str">
            <v>Solid-State Lighting Luminaires</v>
          </cell>
        </row>
        <row r="35">
          <cell r="E35" t="str">
            <v>Telephony</v>
          </cell>
        </row>
        <row r="36">
          <cell r="E36" t="str">
            <v>Televisions</v>
          </cell>
        </row>
        <row r="37">
          <cell r="E37" t="str">
            <v>Vending Machines</v>
          </cell>
        </row>
        <row r="38">
          <cell r="E38" t="str">
            <v>Ventilating Fans</v>
          </cell>
        </row>
        <row r="39">
          <cell r="E39" t="str">
            <v>Water Coolers</v>
          </cell>
        </row>
        <row r="40">
          <cell r="E40" t="str">
            <v>Water Heaters</v>
          </cell>
        </row>
      </sheetData>
      <sheetData sheetId="87"/>
      <sheetData sheetId="8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D216FB4-E49B-43F8-A71A-EB1264E08515}" name="Table26" displayName="Table26" ref="B3:J255" totalsRowShown="0" headerRowDxfId="24" headerRowBorderDxfId="23" tableBorderDxfId="22">
  <autoFilter ref="B3:J255" xr:uid="{192A09A7-7F10-403D-BD70-45A5F140ED6D}"/>
  <tableColumns count="9">
    <tableColumn id="1" xr3:uid="{DCF721F2-41EE-4E40-B7EF-A487E4AFB4F3}" name="Brand Name" dataDxfId="21"/>
    <tableColumn id="2" xr3:uid="{70C6E3B4-9B22-4263-A38E-CB18559AFC81}" name="Model Name" dataDxfId="20"/>
    <tableColumn id="3" xr3:uid="{3C69F782-11F1-4051-A39F-BF29B35DB284}" name="Model Number" dataDxfId="19"/>
    <tableColumn id="4" xr3:uid="{C301C04B-4210-47CC-8056-6508CD10AEF1}" name="Type" dataDxfId="18"/>
    <tableColumn id="5" xr3:uid="{9F8390D6-F493-487D-B485-16C8F7CE9167}" name="Water Source" dataDxfId="17"/>
    <tableColumn id="6" xr3:uid="{076BBFEB-FFB6-412C-B4F2-22CDCFB75684}" name="Water Storage" dataDxfId="16"/>
    <tableColumn id="7" xr3:uid="{A5A25E2F-3E2A-4381-8987-7DBC2775B749}" name="Refrigerated Compartment" dataDxfId="15"/>
    <tableColumn id="9" xr3:uid="{A96A8B02-7860-4CDA-83D5-39ECA5404E88}" name="Type Category" dataDxfId="14">
      <calculatedColumnFormula>VALUE(_xlfn.IFS(Table26[[#This Row],[Type]]="Cold Only", "1", Table26[[#This Row],[Type]]="Cook and Cold", "2",Table26[[#This Row],[Type]]="Hot and Cold", "3"))+VALUE(IF(Table26[[#This Row],[Water Storage]]="On Demand",1,0))</calculatedColumnFormula>
    </tableColumn>
    <tableColumn id="8" xr3:uid="{D5CD6A1F-2FCE-47BA-ADAF-6849B84BAF67}" name="Energy Use (On Mode With No Water Draw) (kWh/day)" dataDxfId="13"/>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14B90C-83C9-480D-BAA4-2FC90B7C2508}" name="Table242" displayName="Table242" ref="B11:K1023" totalsRowShown="0" headerRowDxfId="12" headerRowBorderDxfId="11" tableBorderDxfId="10">
  <autoFilter ref="B11:K1023" xr:uid="{1261E5BF-DCAA-4D59-9075-BD4D5A738510}"/>
  <tableColumns count="10">
    <tableColumn id="1" xr3:uid="{7FE587FF-C9B6-4B8F-A17D-6148F7BF029B}" name="Brand Name" dataDxfId="9"/>
    <tableColumn id="3" xr3:uid="{960153F5-506C-4A3C-9DE4-6F5F8A09D55A}" name="Model Number" dataDxfId="8"/>
    <tableColumn id="4" xr3:uid="{5E7CC12D-4B45-47AD-B53D-5B3D4C5B123A}" name="Type" dataDxfId="7"/>
    <tableColumn id="5" xr3:uid="{E81929D1-BAFF-48DD-A60F-FB5DBC7E8B44}" name="Cooling Medium" dataDxfId="6"/>
    <tableColumn id="6" xr3:uid="{B88476C9-96B9-4B2A-8157-0BD1EBDC779A}" name="Style" dataDxfId="5"/>
    <tableColumn id="7" xr3:uid="{9A1DAACF-7B5C-4303-A012-EDCB0D9C62B7}" name="Refrigerated Compartment" dataDxfId="4"/>
    <tableColumn id="9" xr3:uid="{5A773528-B31C-474D-A035-15631648A0F4}" name="Temperatures Delivered" dataDxfId="3"/>
    <tableColumn id="2" xr3:uid="{117B849D-67D0-430B-A308-E1B9EED572C8}" name="Energy Use (On Mode With No Water Draw) (kWh/day)" dataDxfId="2"/>
    <tableColumn id="10" xr3:uid="{ABDFBB3F-6731-4B5F-BC02-415E07944F54}" name="Type Category" dataDxfId="1">
      <calculatedColumnFormula>VALUE(_xlfn.IFS(Table242[[#This Row],[Temperatures Delivered]]="Cold Only", "1", Table242[[#This Row],[Temperatures Delivered]]="Cook (ambient) &amp; Cold", "2",Table242[[#This Row],[Temperatures Delivered]]="Hot &amp; Cold", "3"))</calculatedColumnFormula>
    </tableColumn>
    <tableColumn id="8" xr3:uid="{0874571A-A33C-439E-8702-DD6F0F88EBCF}" name="Add Dat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cacertappliances.energy.ca.gov/Pages/Search/AdvancedSearch.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213C2-0515-4ADB-8A02-336C42C9B17F}">
  <sheetPr>
    <tabColor rgb="FF00B0F0"/>
  </sheetPr>
  <dimension ref="A1:P29"/>
  <sheetViews>
    <sheetView tabSelected="1" zoomScale="85" zoomScaleNormal="85" workbookViewId="0">
      <selection activeCell="K12" sqref="K12"/>
    </sheetView>
  </sheetViews>
  <sheetFormatPr defaultColWidth="9.1796875" defaultRowHeight="14.5"/>
  <cols>
    <col min="1" max="1" width="2.26953125" style="85" customWidth="1"/>
    <col min="2" max="10" width="9.1796875" style="85"/>
    <col min="11" max="11" width="39.1796875" style="85" customWidth="1"/>
    <col min="12" max="12" width="54.54296875" style="85" customWidth="1"/>
    <col min="13" max="16384" width="9.1796875" style="85"/>
  </cols>
  <sheetData>
    <row r="1" spans="2:16" ht="15" thickBot="1">
      <c r="O1" s="86"/>
      <c r="P1" s="87"/>
    </row>
    <row r="2" spans="2:16" ht="19.5" customHeight="1">
      <c r="B2" s="170" t="s">
        <v>708</v>
      </c>
      <c r="C2" s="171"/>
      <c r="D2" s="171"/>
      <c r="E2" s="171"/>
      <c r="F2" s="171"/>
      <c r="G2" s="171"/>
      <c r="H2" s="171"/>
      <c r="I2" s="171"/>
      <c r="J2" s="171"/>
      <c r="K2" s="171"/>
      <c r="L2" s="172"/>
      <c r="O2" s="86"/>
      <c r="P2" s="87"/>
    </row>
    <row r="3" spans="2:16" ht="19.5" customHeight="1">
      <c r="B3" s="173"/>
      <c r="C3" s="174"/>
      <c r="D3" s="174"/>
      <c r="E3" s="174"/>
      <c r="F3" s="174"/>
      <c r="G3" s="174"/>
      <c r="H3" s="174"/>
      <c r="I3" s="174"/>
      <c r="J3" s="174"/>
      <c r="K3" s="174"/>
      <c r="L3" s="175"/>
      <c r="O3" s="86"/>
      <c r="P3" s="87"/>
    </row>
    <row r="4" spans="2:16">
      <c r="B4" s="176"/>
      <c r="C4" s="174"/>
      <c r="D4" s="174"/>
      <c r="E4" s="174"/>
      <c r="F4" s="174"/>
      <c r="G4" s="174"/>
      <c r="H4" s="174"/>
      <c r="I4" s="174"/>
      <c r="J4" s="174"/>
      <c r="K4" s="174"/>
      <c r="L4" s="175"/>
      <c r="O4" s="86"/>
      <c r="P4" s="87"/>
    </row>
    <row r="5" spans="2:16" ht="15" thickBot="1">
      <c r="B5" s="177"/>
      <c r="C5" s="178"/>
      <c r="D5" s="178"/>
      <c r="E5" s="178"/>
      <c r="F5" s="178"/>
      <c r="G5" s="178"/>
      <c r="H5" s="178"/>
      <c r="I5" s="178"/>
      <c r="J5" s="178"/>
      <c r="K5" s="178"/>
      <c r="L5" s="179"/>
      <c r="O5" s="86"/>
      <c r="P5" s="87"/>
    </row>
    <row r="6" spans="2:16" ht="15.75" customHeight="1">
      <c r="B6" s="180" t="s">
        <v>734</v>
      </c>
      <c r="C6" s="181"/>
      <c r="D6" s="181"/>
      <c r="E6" s="181"/>
      <c r="F6" s="181"/>
      <c r="G6" s="181"/>
      <c r="H6" s="181"/>
      <c r="I6" s="181"/>
      <c r="J6" s="181"/>
      <c r="K6" s="181"/>
      <c r="L6" s="182"/>
      <c r="O6" s="86"/>
      <c r="P6" s="87"/>
    </row>
    <row r="7" spans="2:16" ht="15.75" customHeight="1">
      <c r="B7" s="162"/>
      <c r="C7" s="183"/>
      <c r="D7" s="183"/>
      <c r="E7" s="183"/>
      <c r="F7" s="183"/>
      <c r="G7" s="183"/>
      <c r="H7" s="183"/>
      <c r="I7" s="183"/>
      <c r="J7" s="183"/>
      <c r="K7" s="183"/>
      <c r="L7" s="184"/>
      <c r="O7" s="86"/>
      <c r="P7" s="87"/>
    </row>
    <row r="8" spans="2:16" ht="15.75" customHeight="1">
      <c r="B8" s="162"/>
      <c r="C8" s="183"/>
      <c r="D8" s="183"/>
      <c r="E8" s="183"/>
      <c r="F8" s="183"/>
      <c r="G8" s="183"/>
      <c r="H8" s="183"/>
      <c r="I8" s="183"/>
      <c r="J8" s="183"/>
      <c r="K8" s="183"/>
      <c r="L8" s="184"/>
      <c r="O8" s="86"/>
      <c r="P8" s="87"/>
    </row>
    <row r="9" spans="2:16" ht="15.75" customHeight="1">
      <c r="B9" s="88"/>
      <c r="C9" s="89"/>
      <c r="D9" s="89"/>
      <c r="E9" s="89"/>
      <c r="F9" s="89"/>
      <c r="G9" s="89"/>
      <c r="H9" s="89"/>
      <c r="I9" s="89"/>
      <c r="J9" s="89"/>
      <c r="K9" s="89"/>
      <c r="L9" s="90"/>
      <c r="O9" s="86"/>
      <c r="P9" s="87"/>
    </row>
    <row r="10" spans="2:16" ht="18.5">
      <c r="B10" s="91" t="s">
        <v>705</v>
      </c>
      <c r="L10" s="92"/>
      <c r="O10" s="86"/>
      <c r="P10" s="87"/>
    </row>
    <row r="11" spans="2:16" ht="18.5">
      <c r="B11" s="91" t="s">
        <v>706</v>
      </c>
      <c r="C11" s="93"/>
      <c r="L11" s="92"/>
      <c r="O11" s="86"/>
      <c r="P11" s="87"/>
    </row>
    <row r="12" spans="2:16" ht="18.5">
      <c r="B12" s="91"/>
      <c r="C12" s="169" t="s">
        <v>25</v>
      </c>
      <c r="D12" s="169"/>
      <c r="E12" s="169"/>
      <c r="F12" s="169"/>
      <c r="G12" s="169"/>
      <c r="H12" s="169"/>
      <c r="I12" s="169"/>
      <c r="L12" s="92"/>
      <c r="O12" s="86"/>
      <c r="P12" s="87"/>
    </row>
    <row r="13" spans="2:16" ht="18.5">
      <c r="B13" s="91"/>
      <c r="C13" s="169" t="s">
        <v>711</v>
      </c>
      <c r="D13" s="169"/>
      <c r="E13" s="169"/>
      <c r="F13" s="169"/>
      <c r="G13" s="169"/>
      <c r="H13" s="169"/>
      <c r="I13" s="169"/>
      <c r="L13" s="92"/>
      <c r="O13" s="86"/>
      <c r="P13" s="87"/>
    </row>
    <row r="14" spans="2:16" ht="18.5">
      <c r="B14" s="91" t="s">
        <v>736</v>
      </c>
      <c r="L14" s="92"/>
      <c r="O14" s="86"/>
      <c r="P14" s="87"/>
    </row>
    <row r="15" spans="2:16" ht="18.5">
      <c r="B15" s="91"/>
      <c r="C15" s="169" t="s">
        <v>739</v>
      </c>
      <c r="D15" s="169"/>
      <c r="E15" s="169"/>
      <c r="F15" s="169"/>
      <c r="G15" s="169"/>
      <c r="H15" s="169"/>
      <c r="I15" s="169"/>
      <c r="L15" s="92"/>
      <c r="O15" s="86"/>
      <c r="P15" s="87"/>
    </row>
    <row r="16" spans="2:16" ht="18.5">
      <c r="B16" s="91" t="s">
        <v>737</v>
      </c>
      <c r="L16" s="92"/>
      <c r="O16" s="86"/>
      <c r="P16" s="87"/>
    </row>
    <row r="17" spans="1:16" ht="18.5">
      <c r="B17" s="91"/>
      <c r="C17" s="169" t="s">
        <v>740</v>
      </c>
      <c r="D17" s="169"/>
      <c r="E17" s="169"/>
      <c r="F17" s="169"/>
      <c r="G17" s="169"/>
      <c r="H17" s="169"/>
      <c r="I17" s="169"/>
      <c r="J17" s="169"/>
      <c r="K17" s="169"/>
      <c r="L17" s="92"/>
      <c r="O17" s="86"/>
      <c r="P17" s="87"/>
    </row>
    <row r="18" spans="1:16" ht="18.5">
      <c r="B18" s="91" t="s">
        <v>738</v>
      </c>
      <c r="L18" s="92"/>
      <c r="O18" s="86"/>
      <c r="P18" s="87"/>
    </row>
    <row r="19" spans="1:16" ht="18.5">
      <c r="B19" s="94"/>
      <c r="C19" s="169" t="s">
        <v>741</v>
      </c>
      <c r="D19" s="169"/>
      <c r="E19" s="169"/>
      <c r="F19" s="169"/>
      <c r="G19" s="169"/>
      <c r="H19" s="169"/>
      <c r="I19" s="169"/>
      <c r="L19" s="92"/>
      <c r="O19" s="86"/>
      <c r="P19" s="87"/>
    </row>
    <row r="20" spans="1:16" ht="18.5">
      <c r="B20" s="94"/>
      <c r="C20" s="95"/>
      <c r="D20" s="95"/>
      <c r="E20" s="95"/>
      <c r="F20" s="95"/>
      <c r="G20" s="95"/>
      <c r="H20" s="95"/>
      <c r="I20" s="95"/>
      <c r="L20" s="92"/>
      <c r="O20" s="86"/>
      <c r="P20" s="87"/>
    </row>
    <row r="21" spans="1:16">
      <c r="B21" s="94"/>
      <c r="L21" s="92"/>
      <c r="O21" s="86"/>
      <c r="P21" s="87"/>
    </row>
    <row r="22" spans="1:16">
      <c r="B22" s="162" t="s">
        <v>735</v>
      </c>
      <c r="C22" s="163"/>
      <c r="D22" s="163"/>
      <c r="E22" s="163"/>
      <c r="F22" s="163"/>
      <c r="G22" s="163"/>
      <c r="H22" s="163"/>
      <c r="I22" s="163"/>
      <c r="J22" s="163"/>
      <c r="K22" s="163"/>
      <c r="L22" s="164"/>
      <c r="O22" s="86"/>
      <c r="P22" s="87"/>
    </row>
    <row r="23" spans="1:16">
      <c r="B23" s="165"/>
      <c r="C23" s="163"/>
      <c r="D23" s="163"/>
      <c r="E23" s="163"/>
      <c r="F23" s="163"/>
      <c r="G23" s="163"/>
      <c r="H23" s="163"/>
      <c r="I23" s="163"/>
      <c r="J23" s="163"/>
      <c r="K23" s="163"/>
      <c r="L23" s="164"/>
      <c r="O23" s="86"/>
      <c r="P23" s="87"/>
    </row>
    <row r="24" spans="1:16">
      <c r="B24" s="165"/>
      <c r="C24" s="163"/>
      <c r="D24" s="163"/>
      <c r="E24" s="163"/>
      <c r="F24" s="163"/>
      <c r="G24" s="163"/>
      <c r="H24" s="163"/>
      <c r="I24" s="163"/>
      <c r="J24" s="163"/>
      <c r="K24" s="163"/>
      <c r="L24" s="164"/>
      <c r="O24" s="86"/>
      <c r="P24" s="87"/>
    </row>
    <row r="25" spans="1:16" ht="15" thickBot="1">
      <c r="B25" s="166"/>
      <c r="C25" s="167"/>
      <c r="D25" s="167"/>
      <c r="E25" s="167"/>
      <c r="F25" s="167"/>
      <c r="G25" s="167"/>
      <c r="H25" s="167"/>
      <c r="I25" s="167"/>
      <c r="J25" s="167"/>
      <c r="K25" s="167"/>
      <c r="L25" s="168"/>
      <c r="O25" s="86"/>
      <c r="P25" s="87"/>
    </row>
    <row r="26" spans="1:16">
      <c r="O26" s="86"/>
      <c r="P26" s="87"/>
    </row>
    <row r="27" spans="1:16">
      <c r="O27" s="86"/>
      <c r="P27" s="87"/>
    </row>
    <row r="28" spans="1:16" ht="15" thickBot="1">
      <c r="A28" s="96"/>
      <c r="B28" s="96"/>
      <c r="C28" s="96"/>
      <c r="D28" s="96"/>
      <c r="E28" s="96"/>
      <c r="F28" s="96"/>
      <c r="G28" s="96"/>
      <c r="H28" s="96"/>
      <c r="I28" s="96"/>
      <c r="J28" s="96"/>
      <c r="K28" s="96"/>
      <c r="L28" s="96"/>
      <c r="M28" s="96"/>
      <c r="N28" s="96"/>
      <c r="O28" s="97"/>
      <c r="P28" s="87"/>
    </row>
    <row r="29" spans="1:16" ht="15" thickTop="1"/>
  </sheetData>
  <mergeCells count="9">
    <mergeCell ref="B22:L25"/>
    <mergeCell ref="C15:I15"/>
    <mergeCell ref="C17:I17"/>
    <mergeCell ref="J17:K17"/>
    <mergeCell ref="B2:L5"/>
    <mergeCell ref="B6:L8"/>
    <mergeCell ref="C12:I12"/>
    <mergeCell ref="C13:I13"/>
    <mergeCell ref="C19:I19"/>
  </mergeCells>
  <hyperlinks>
    <hyperlink ref="C12" location="'2. Draft 1 Version 2.0 Criteria'!B2" display="Table 1: Draft 1 Efficiency Requirements" xr:uid="{2317C257-CAD3-4F98-B8B2-4F2354ED0120}"/>
    <hyperlink ref="C15" location="'4. Product Availability'!B2" display="Table 5: Product Availability and Percentage of Total" xr:uid="{D91C31D9-8685-4F66-A23F-02B9E603260C}"/>
    <hyperlink ref="C17" location="'6. ENERGY STAR QPL'!B2" display="Table 7: ENERGY STAR Qualified Products List" xr:uid="{7FD10A8D-B233-42E5-8BCF-3BA63568FE48}"/>
    <hyperlink ref="C19" location="'7. AHAM Dataset'!B2" display="Table 8: AHAM Verified Dataset" xr:uid="{1B09BA4C-4D5F-4731-9478-FCDE05C90BD0}"/>
    <hyperlink ref="C13" location="'2. Draft 1 Version 2.0 Criteria'!B10" display="Chart 1: Draft 1 V2.0 Proposal and ENERGY STAR Models" xr:uid="{F93EC156-F47A-44D2-B680-500BC4CCBF7B}"/>
    <hyperlink ref="C13:I13" location="'2. Version 7.0 Criteria'!B14" display="Chart 1: V7.0 Efficiency Criteria and ENERGY STAR Models" xr:uid="{16AEA0E6-6141-4AC8-BAF3-C8DE13609C8D}"/>
    <hyperlink ref="C12:I12" location="'2. Version 7.0 Criteria'!B2" display="Table 1: V7.0 Efficiency Requirements" xr:uid="{7A13ACB7-FF0E-440F-A0AE-C82CE2977502}"/>
    <hyperlink ref="C17:I17" location="'6. ENERGY STAR QPL - Standard'!B2" display="Table 7: ENERGY STAR Qualified Products List" xr:uid="{064C87DB-5AF9-403F-BB8A-63A52AD17A11}"/>
    <hyperlink ref="C19:I19" location="'8. DOE Certification Dataset'!B2" display="Table 9: DOE Certification Dataset" xr:uid="{034BA7A6-AF6E-4FDC-9C6F-5EE3E0CE2298}"/>
    <hyperlink ref="C17:K17" location="'5. ENERGY STAR QPL'!A1" display="Table 6: ENERGY STAR Qualified Products List" xr:uid="{E24BFADA-F905-48C1-AF80-1FEDF7E53039}"/>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6E735-73B8-4FF6-84AE-67DA5B1A6ED4}">
  <sheetPr>
    <tabColor rgb="FF00B0F0"/>
  </sheetPr>
  <dimension ref="A1:L50"/>
  <sheetViews>
    <sheetView zoomScale="70" zoomScaleNormal="70" workbookViewId="0">
      <selection activeCell="M7" sqref="M7"/>
    </sheetView>
  </sheetViews>
  <sheetFormatPr defaultColWidth="9.1796875" defaultRowHeight="12.5"/>
  <cols>
    <col min="1" max="1" width="4.7265625" style="87" customWidth="1"/>
    <col min="2" max="8" width="20.54296875" style="87" customWidth="1"/>
    <col min="9" max="16384" width="9.1796875" style="87"/>
  </cols>
  <sheetData>
    <row r="1" spans="2:12">
      <c r="K1" s="86"/>
    </row>
    <row r="2" spans="2:12" ht="15" thickBot="1">
      <c r="B2" s="1" t="s">
        <v>25</v>
      </c>
      <c r="C2" s="1"/>
      <c r="D2" s="84"/>
      <c r="E2" s="84"/>
      <c r="F2" s="84"/>
      <c r="G2" s="84"/>
      <c r="H2" s="84"/>
      <c r="K2" s="86"/>
    </row>
    <row r="3" spans="2:12" s="99" customFormat="1" ht="12.65" customHeight="1" thickBot="1">
      <c r="B3" s="84"/>
      <c r="C3" s="84"/>
      <c r="D3" s="185" t="s">
        <v>17</v>
      </c>
      <c r="E3" s="186"/>
      <c r="F3" s="187"/>
      <c r="G3" s="45" t="s">
        <v>26</v>
      </c>
      <c r="H3" s="46" t="s">
        <v>29</v>
      </c>
      <c r="K3" s="86"/>
      <c r="L3" s="87"/>
    </row>
    <row r="4" spans="2:12" s="102" customFormat="1" ht="43.5">
      <c r="B4" s="52" t="s">
        <v>8</v>
      </c>
      <c r="C4" s="53" t="s">
        <v>21</v>
      </c>
      <c r="D4" s="20" t="s">
        <v>22</v>
      </c>
      <c r="E4" s="42" t="s">
        <v>23</v>
      </c>
      <c r="F4" s="21" t="s">
        <v>24</v>
      </c>
      <c r="G4" s="20" t="s">
        <v>27</v>
      </c>
      <c r="H4" s="47" t="s">
        <v>27</v>
      </c>
      <c r="K4" s="125"/>
    </row>
    <row r="5" spans="2:12" ht="30" customHeight="1">
      <c r="B5" s="44" t="s">
        <v>31</v>
      </c>
      <c r="C5" s="50" t="s">
        <v>19</v>
      </c>
      <c r="D5" s="148">
        <v>0.16</v>
      </c>
      <c r="E5" s="19" t="s">
        <v>28</v>
      </c>
      <c r="F5" s="22" t="s">
        <v>28</v>
      </c>
      <c r="G5" s="25">
        <v>1.2</v>
      </c>
      <c r="H5" s="48">
        <v>0.16</v>
      </c>
      <c r="K5" s="86"/>
    </row>
    <row r="6" spans="2:12" ht="30" customHeight="1">
      <c r="B6" s="188" t="s">
        <v>18</v>
      </c>
      <c r="C6" s="50" t="s">
        <v>19</v>
      </c>
      <c r="D6" s="148">
        <v>0.7</v>
      </c>
      <c r="E6" s="19" t="s">
        <v>28</v>
      </c>
      <c r="F6" s="22" t="s">
        <v>28</v>
      </c>
      <c r="G6" s="25">
        <v>1.2</v>
      </c>
      <c r="H6" s="48">
        <v>0.87</v>
      </c>
      <c r="K6" s="86"/>
    </row>
    <row r="7" spans="2:12" ht="30" customHeight="1" thickBot="1">
      <c r="B7" s="189"/>
      <c r="C7" s="51" t="s">
        <v>20</v>
      </c>
      <c r="D7" s="149">
        <v>0.18</v>
      </c>
      <c r="E7" s="23" t="s">
        <v>28</v>
      </c>
      <c r="F7" s="24" t="s">
        <v>28</v>
      </c>
      <c r="G7" s="26">
        <v>1.2</v>
      </c>
      <c r="H7" s="49">
        <v>0.18</v>
      </c>
      <c r="K7" s="86"/>
    </row>
    <row r="8" spans="2:12">
      <c r="K8" s="86"/>
    </row>
    <row r="9" spans="2:12">
      <c r="K9" s="86"/>
    </row>
    <row r="10" spans="2:12" ht="14.5">
      <c r="B10" s="98" t="s">
        <v>707</v>
      </c>
      <c r="K10" s="86"/>
    </row>
    <row r="11" spans="2:12">
      <c r="K11" s="86"/>
    </row>
    <row r="12" spans="2:12">
      <c r="K12" s="86"/>
    </row>
    <row r="13" spans="2:12">
      <c r="K13" s="86"/>
    </row>
    <row r="14" spans="2:12">
      <c r="K14" s="86"/>
    </row>
    <row r="15" spans="2:12">
      <c r="K15" s="86"/>
    </row>
    <row r="16" spans="2:12">
      <c r="K16" s="86"/>
    </row>
    <row r="17" spans="11:11">
      <c r="K17" s="86"/>
    </row>
    <row r="18" spans="11:11">
      <c r="K18" s="86"/>
    </row>
    <row r="19" spans="11:11">
      <c r="K19" s="86"/>
    </row>
    <row r="20" spans="11:11">
      <c r="K20" s="86"/>
    </row>
    <row r="21" spans="11:11">
      <c r="K21" s="86"/>
    </row>
    <row r="22" spans="11:11">
      <c r="K22" s="86"/>
    </row>
    <row r="23" spans="11:11">
      <c r="K23" s="86"/>
    </row>
    <row r="24" spans="11:11">
      <c r="K24" s="86"/>
    </row>
    <row r="25" spans="11:11">
      <c r="K25" s="86"/>
    </row>
    <row r="26" spans="11:11">
      <c r="K26" s="86"/>
    </row>
    <row r="27" spans="11:11">
      <c r="K27" s="86"/>
    </row>
    <row r="28" spans="11:11">
      <c r="K28" s="86"/>
    </row>
    <row r="29" spans="11:11">
      <c r="K29" s="86"/>
    </row>
    <row r="30" spans="11:11">
      <c r="K30" s="86"/>
    </row>
    <row r="31" spans="11:11">
      <c r="K31" s="86"/>
    </row>
    <row r="32" spans="11:11">
      <c r="K32" s="86"/>
    </row>
    <row r="33" spans="2:11">
      <c r="K33" s="86"/>
    </row>
    <row r="34" spans="2:11">
      <c r="K34" s="86"/>
    </row>
    <row r="35" spans="2:11">
      <c r="K35" s="86"/>
    </row>
    <row r="36" spans="2:11">
      <c r="K36" s="86"/>
    </row>
    <row r="37" spans="2:11">
      <c r="K37" s="86"/>
    </row>
    <row r="38" spans="2:11">
      <c r="K38" s="86"/>
    </row>
    <row r="39" spans="2:11">
      <c r="K39" s="86"/>
    </row>
    <row r="40" spans="2:11">
      <c r="K40" s="86"/>
    </row>
    <row r="41" spans="2:11">
      <c r="K41" s="86"/>
    </row>
    <row r="42" spans="2:11">
      <c r="K42" s="86"/>
    </row>
    <row r="43" spans="2:11">
      <c r="K43" s="86"/>
    </row>
    <row r="44" spans="2:11">
      <c r="B44" s="133" t="s">
        <v>720</v>
      </c>
      <c r="C44" s="134"/>
      <c r="K44" s="86"/>
    </row>
    <row r="45" spans="2:11">
      <c r="B45" s="129" t="s">
        <v>716</v>
      </c>
      <c r="C45" s="130"/>
      <c r="K45" s="86"/>
    </row>
    <row r="46" spans="2:11">
      <c r="B46" s="129" t="s">
        <v>717</v>
      </c>
      <c r="C46" s="130"/>
      <c r="K46" s="86"/>
    </row>
    <row r="47" spans="2:11">
      <c r="B47" s="129" t="s">
        <v>718</v>
      </c>
      <c r="C47" s="130"/>
      <c r="K47" s="86"/>
    </row>
    <row r="48" spans="2:11">
      <c r="B48" s="131" t="s">
        <v>719</v>
      </c>
      <c r="C48" s="132"/>
      <c r="K48" s="86"/>
    </row>
    <row r="49" spans="1:11" ht="13" thickBot="1">
      <c r="A49" s="100"/>
      <c r="B49" s="100"/>
      <c r="C49" s="100"/>
      <c r="D49" s="100"/>
      <c r="E49" s="100"/>
      <c r="F49" s="100"/>
      <c r="G49" s="100"/>
      <c r="H49" s="100"/>
      <c r="I49" s="100"/>
      <c r="J49" s="100"/>
      <c r="K49" s="97"/>
    </row>
    <row r="50" spans="1:11" ht="13" thickTop="1"/>
  </sheetData>
  <mergeCells count="2">
    <mergeCell ref="D3:F3"/>
    <mergeCell ref="B6:B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2FE35-9215-450B-AE5D-0572063978B5}">
  <sheetPr>
    <tabColor rgb="FF00B0F0"/>
  </sheetPr>
  <dimension ref="A1:J27"/>
  <sheetViews>
    <sheetView zoomScale="70" zoomScaleNormal="70" zoomScaleSheetLayoutView="70" workbookViewId="0">
      <selection activeCell="I15" sqref="I15"/>
    </sheetView>
  </sheetViews>
  <sheetFormatPr defaultColWidth="9.1796875" defaultRowHeight="12.5"/>
  <cols>
    <col min="1" max="1" width="4.54296875" style="87" customWidth="1"/>
    <col min="2" max="2" width="19.54296875" style="87" customWidth="1"/>
    <col min="3" max="3" width="18.08984375" style="87" customWidth="1"/>
    <col min="4" max="4" width="18.1796875" style="87" bestFit="1" customWidth="1"/>
    <col min="5" max="8" width="18.1796875" style="87" customWidth="1"/>
    <col min="9" max="9" width="18.1796875" style="87" bestFit="1" customWidth="1"/>
    <col min="10" max="16384" width="9.1796875" style="87"/>
  </cols>
  <sheetData>
    <row r="1" spans="2:10">
      <c r="J1" s="86"/>
    </row>
    <row r="2" spans="2:10" ht="13">
      <c r="B2" s="103" t="s">
        <v>742</v>
      </c>
      <c r="C2" s="103"/>
      <c r="J2" s="86"/>
    </row>
    <row r="3" spans="2:10" ht="13.5" thickBot="1">
      <c r="B3" s="103"/>
      <c r="C3" s="103"/>
      <c r="J3" s="86"/>
    </row>
    <row r="4" spans="2:10" ht="12.75" customHeight="1">
      <c r="B4" s="104"/>
      <c r="C4" s="104"/>
      <c r="D4" s="190" t="s">
        <v>709</v>
      </c>
      <c r="E4" s="190"/>
      <c r="F4" s="190"/>
      <c r="G4" s="190"/>
      <c r="H4" s="190"/>
      <c r="I4" s="191"/>
      <c r="J4" s="86"/>
    </row>
    <row r="5" spans="2:10" ht="13.5" customHeight="1" thickBot="1">
      <c r="B5" s="104"/>
      <c r="C5" s="104"/>
      <c r="D5" s="192"/>
      <c r="E5" s="192"/>
      <c r="F5" s="192"/>
      <c r="G5" s="192"/>
      <c r="H5" s="192"/>
      <c r="I5" s="193"/>
      <c r="J5" s="86"/>
    </row>
    <row r="6" spans="2:10" ht="25.5" thickBot="1">
      <c r="B6" s="43"/>
      <c r="C6" s="43"/>
      <c r="D6" s="153" t="s">
        <v>714</v>
      </c>
      <c r="E6" s="154" t="s">
        <v>722</v>
      </c>
      <c r="F6" s="154" t="s">
        <v>731</v>
      </c>
      <c r="G6" s="154" t="s">
        <v>745</v>
      </c>
      <c r="H6" s="154" t="s">
        <v>732</v>
      </c>
      <c r="I6" s="155" t="s">
        <v>730</v>
      </c>
      <c r="J6" s="86"/>
    </row>
    <row r="7" spans="2:10">
      <c r="B7" s="143" t="s">
        <v>32</v>
      </c>
      <c r="C7" s="144" t="s">
        <v>19</v>
      </c>
      <c r="D7" s="137">
        <f>COUNTIFS(Table26[Type],"="&amp;'3. Product Availability'!B7,Table26[Energy Use (On Mode With No Water Draw) (kWh/day)],"&lt;="&amp;'2. Version 3.0 Criteria'!$H$5)</f>
        <v>3</v>
      </c>
      <c r="E7" s="138">
        <f>COUNTIFS(Table26[Type],"="&amp;'3. Product Availability'!B7,Table26[Energy Use (On Mode With No Water Draw) (kWh/day)],"&lt;="&amp;'2. Version 3.0 Criteria'!$D$5)</f>
        <v>3</v>
      </c>
      <c r="F7" s="156">
        <f>E7/D7</f>
        <v>1</v>
      </c>
      <c r="G7" s="158">
        <f>COUNTIFS(Table242[Temperatures Delivered],"="&amp;'3. Product Availability'!B7)</f>
        <v>1</v>
      </c>
      <c r="H7" s="158">
        <f>COUNTIFS(Table242[Energy Use (On Mode With No Water Draw) (kWh/day)],"&lt;="&amp;'2. Version 3.0 Criteria'!D5,Table242[Temperatures Delivered],"="&amp;'3. Product Availability'!B7)</f>
        <v>1</v>
      </c>
      <c r="I7" s="140">
        <f>H7/G7</f>
        <v>1</v>
      </c>
      <c r="J7" s="86"/>
    </row>
    <row r="8" spans="2:10">
      <c r="B8" s="145" t="s">
        <v>34</v>
      </c>
      <c r="C8" s="101" t="s">
        <v>19</v>
      </c>
      <c r="D8" s="137">
        <f>COUNTIFS(Table26[Type],"="&amp;B8,Table26[Energy Use (On Mode With No Water Draw) (kWh/day)],"&lt;="&amp;'2. Version 3.0 Criteria'!$H$5)</f>
        <v>16</v>
      </c>
      <c r="E8" s="138">
        <f>COUNTIFS(Table26[Type],"Cook and Cold",Table26[Energy Use (On Mode With No Water Draw) (kWh/day)],"&lt;="&amp;'2. Version 3.0 Criteria'!$D$5)</f>
        <v>16</v>
      </c>
      <c r="F8" s="156">
        <f>E8/D8</f>
        <v>1</v>
      </c>
      <c r="G8" s="159">
        <f>COUNTIFS(Table242[Temperatures Delivered],"Cook (ambient) &amp; cold")</f>
        <v>52</v>
      </c>
      <c r="H8" s="158">
        <f>COUNTIFS(Table242[Energy Use (On Mode With No Water Draw) (kWh/day)],"&lt;="&amp;'2. Version 3.0 Criteria'!D6,Table242[Temperatures Delivered],"Cook (ambient) &amp; cold")</f>
        <v>11</v>
      </c>
      <c r="I8" s="140">
        <f>H8/G8</f>
        <v>0.21153846153846154</v>
      </c>
      <c r="J8" s="86"/>
    </row>
    <row r="9" spans="2:10">
      <c r="B9" s="194" t="s">
        <v>744</v>
      </c>
      <c r="C9" s="101" t="s">
        <v>19</v>
      </c>
      <c r="D9" s="137">
        <f>COUNTIFS(Table26[Type],"Hot and Cold",Table26[Water Storage],"&lt;&gt;On Demand",Table26[Energy Use (On Mode With No Water Draw) (kWh/day)],"&lt;="&amp;'2. Version 3.0 Criteria'!$H$6)</f>
        <v>220</v>
      </c>
      <c r="E9" s="138">
        <f>COUNTIFS(Table26[Type],"Hot and Cold",Table26[Water Storage],"&lt;&gt;On Demand",Table26[Energy Use (On Mode With No Water Draw) (kWh/day)],"&lt;="&amp;'2. Version 3.0 Criteria'!$D$6)</f>
        <v>71</v>
      </c>
      <c r="F9" s="156">
        <f>E9/D9</f>
        <v>0.32272727272727275</v>
      </c>
      <c r="G9" s="196">
        <f>COUNTIFS(Table242[Temperatures Delivered],"Hot &amp; cold")</f>
        <v>958</v>
      </c>
      <c r="H9" s="196">
        <f>COUNTIFS(Table242[Energy Use (On Mode With No Water Draw) (kWh/day)],"&lt;="&amp;'2. Version 3.0 Criteria'!D6,Table242[Temperatures Delivered],"Hot &amp; cold")</f>
        <v>190</v>
      </c>
      <c r="I9" s="197">
        <f>H9/G9</f>
        <v>0.19832985386221294</v>
      </c>
      <c r="J9" s="86"/>
    </row>
    <row r="10" spans="2:10">
      <c r="B10" s="195"/>
      <c r="C10" s="101" t="s">
        <v>721</v>
      </c>
      <c r="D10" s="137">
        <f>COUNTIFS(Table26[Water Storage],"On Demand",Table26[Energy Use (On Mode With No Water Draw) (kWh/day)],"&lt;="&amp;'2. Version 3.0 Criteria'!$H$7)</f>
        <v>11</v>
      </c>
      <c r="E10" s="138">
        <f>COUNTIFS(Table26[Water Storage],"On Demand",Table26[Energy Use (On Mode With No Water Draw) (kWh/day)],"&lt;="&amp;'2. Version 3.0 Criteria'!$D$7)</f>
        <v>11</v>
      </c>
      <c r="F10" s="156">
        <f>E10/D10</f>
        <v>1</v>
      </c>
      <c r="G10" s="196"/>
      <c r="H10" s="196"/>
      <c r="I10" s="198"/>
      <c r="J10" s="86"/>
    </row>
    <row r="11" spans="2:10" ht="9" customHeight="1">
      <c r="B11" s="146"/>
      <c r="C11" s="147"/>
      <c r="D11" s="137"/>
      <c r="E11" s="138"/>
      <c r="F11" s="156"/>
      <c r="G11" s="160"/>
      <c r="H11" s="160"/>
      <c r="I11" s="140"/>
      <c r="J11" s="86"/>
    </row>
    <row r="12" spans="2:10">
      <c r="B12" s="105" t="s">
        <v>3</v>
      </c>
      <c r="C12" s="135"/>
      <c r="D12" s="106">
        <f>SUM(D7:D10)</f>
        <v>250</v>
      </c>
      <c r="E12" s="106">
        <f>SUM(E7:E10)</f>
        <v>101</v>
      </c>
      <c r="F12" s="157">
        <f>E12/D12</f>
        <v>0.40400000000000003</v>
      </c>
      <c r="G12" s="161">
        <f>SUM(G7:G10)</f>
        <v>1011</v>
      </c>
      <c r="H12" s="161">
        <f>SUM(H7:H10)</f>
        <v>202</v>
      </c>
      <c r="I12" s="141">
        <f>H12/G12</f>
        <v>0.19980217606330367</v>
      </c>
      <c r="J12" s="86"/>
    </row>
    <row r="13" spans="2:10" ht="9" customHeight="1" thickBot="1">
      <c r="B13" s="107"/>
      <c r="C13" s="136"/>
      <c r="D13" s="108"/>
      <c r="E13" s="139"/>
      <c r="F13" s="139"/>
      <c r="G13" s="139"/>
      <c r="H13" s="139"/>
      <c r="I13" s="142"/>
      <c r="J13" s="86"/>
    </row>
    <row r="14" spans="2:10">
      <c r="J14" s="86"/>
    </row>
    <row r="15" spans="2:10">
      <c r="J15" s="86"/>
    </row>
    <row r="16" spans="2:10">
      <c r="J16" s="86"/>
    </row>
    <row r="17" spans="1:10">
      <c r="J17" s="86"/>
    </row>
    <row r="18" spans="1:10">
      <c r="J18" s="86"/>
    </row>
    <row r="19" spans="1:10">
      <c r="J19" s="86"/>
    </row>
    <row r="20" spans="1:10">
      <c r="J20" s="86"/>
    </row>
    <row r="21" spans="1:10">
      <c r="J21" s="86"/>
    </row>
    <row r="22" spans="1:10">
      <c r="J22" s="86"/>
    </row>
    <row r="23" spans="1:10">
      <c r="J23" s="86"/>
    </row>
    <row r="24" spans="1:10">
      <c r="J24" s="86"/>
    </row>
    <row r="25" spans="1:10">
      <c r="J25" s="86"/>
    </row>
    <row r="26" spans="1:10" ht="13" thickBot="1">
      <c r="A26" s="100"/>
      <c r="B26" s="100"/>
      <c r="C26" s="100"/>
      <c r="D26" s="100"/>
      <c r="E26" s="100"/>
      <c r="F26" s="100"/>
      <c r="G26" s="100"/>
      <c r="H26" s="100"/>
      <c r="I26" s="100"/>
      <c r="J26" s="97"/>
    </row>
    <row r="27" spans="1:10" ht="13" thickTop="1"/>
  </sheetData>
  <mergeCells count="5">
    <mergeCell ref="D4:I5"/>
    <mergeCell ref="B9:B10"/>
    <mergeCell ref="G9:G10"/>
    <mergeCell ref="H9:H10"/>
    <mergeCell ref="I9:I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8166-D1BE-4A92-A402-C82FA67B5489}">
  <sheetPr>
    <tabColor rgb="FF00B0F0"/>
  </sheetPr>
  <dimension ref="A1:W257"/>
  <sheetViews>
    <sheetView zoomScale="70" zoomScaleNormal="70" workbookViewId="0">
      <pane ySplit="3" topLeftCell="A4" activePane="bottomLeft" state="frozen"/>
      <selection pane="bottomLeft" activeCell="I4" sqref="I4"/>
    </sheetView>
  </sheetViews>
  <sheetFormatPr defaultColWidth="8.7265625" defaultRowHeight="12.5"/>
  <cols>
    <col min="1" max="1" width="3" style="87" customWidth="1"/>
    <col min="2" max="2" width="21" style="87" customWidth="1"/>
    <col min="3" max="3" width="19" style="87" bestFit="1" customWidth="1"/>
    <col min="4" max="4" width="15.81640625" style="87" customWidth="1"/>
    <col min="5" max="5" width="14.81640625" style="87" customWidth="1"/>
    <col min="6" max="6" width="14.453125" style="87" customWidth="1"/>
    <col min="7" max="7" width="14.81640625" style="87" customWidth="1"/>
    <col min="8" max="9" width="14.7265625" style="87" customWidth="1"/>
    <col min="10" max="10" width="13.54296875" style="87" customWidth="1"/>
    <col min="11" max="11" width="8.7265625" style="87"/>
    <col min="12" max="12" width="8.7265625" style="109"/>
    <col min="13" max="17" width="13.54296875" style="109" customWidth="1"/>
    <col min="18" max="19" width="10.81640625" style="109" bestFit="1" customWidth="1"/>
    <col min="20" max="23" width="8.7265625" style="109"/>
    <col min="24" max="16384" width="8.7265625" style="87"/>
  </cols>
  <sheetData>
    <row r="1" spans="1:23">
      <c r="S1" s="86"/>
      <c r="T1" s="87"/>
    </row>
    <row r="2" spans="1:23" ht="13.5" thickBot="1">
      <c r="B2" s="110" t="s">
        <v>740</v>
      </c>
      <c r="M2" s="111" t="s">
        <v>710</v>
      </c>
      <c r="S2" s="86"/>
      <c r="T2" s="87"/>
    </row>
    <row r="3" spans="1:23" s="113" customFormat="1" ht="73" thickBot="1">
      <c r="A3" s="112"/>
      <c r="B3" s="78" t="s">
        <v>341</v>
      </c>
      <c r="C3" s="79" t="s">
        <v>342</v>
      </c>
      <c r="D3" s="79" t="s">
        <v>343</v>
      </c>
      <c r="E3" s="79" t="s">
        <v>8</v>
      </c>
      <c r="F3" s="79" t="s">
        <v>344</v>
      </c>
      <c r="G3" s="79" t="s">
        <v>345</v>
      </c>
      <c r="H3" s="79" t="s">
        <v>346</v>
      </c>
      <c r="I3" s="80" t="s">
        <v>712</v>
      </c>
      <c r="J3" s="80" t="s">
        <v>347</v>
      </c>
      <c r="L3" s="114"/>
      <c r="M3" s="199" t="s">
        <v>746</v>
      </c>
      <c r="N3" s="200"/>
      <c r="O3" s="201" t="s">
        <v>714</v>
      </c>
      <c r="P3" s="202"/>
      <c r="Q3" s="201" t="s">
        <v>715</v>
      </c>
      <c r="R3" s="202"/>
      <c r="S3" s="86"/>
      <c r="T3" s="87"/>
      <c r="U3" s="114"/>
      <c r="V3" s="114"/>
      <c r="W3" s="114"/>
    </row>
    <row r="4" spans="1:23" s="116" customFormat="1" ht="14.5">
      <c r="A4" s="115"/>
      <c r="B4" s="71" t="s">
        <v>84</v>
      </c>
      <c r="C4" s="70" t="s">
        <v>204</v>
      </c>
      <c r="D4" s="70" t="s">
        <v>204</v>
      </c>
      <c r="E4" s="70" t="s">
        <v>33</v>
      </c>
      <c r="F4" s="70" t="s">
        <v>50</v>
      </c>
      <c r="G4" s="70" t="s">
        <v>46</v>
      </c>
      <c r="H4" s="70" t="s">
        <v>45</v>
      </c>
      <c r="I4" s="73">
        <f>VALUE(_xlfn.IFS(Table26[[#This Row],[Type]]="Cold Only", "1", Table26[[#This Row],[Type]]="Cook and Cold", "2",Table26[[#This Row],[Type]]="Hot and Cold", "3"))+VALUE(IF(Table26[[#This Row],[Water Storage]]="On Demand",1,0))</f>
        <v>3</v>
      </c>
      <c r="J4" s="73">
        <v>0.73</v>
      </c>
      <c r="L4" s="117"/>
      <c r="M4" s="126" t="s">
        <v>8</v>
      </c>
      <c r="N4" s="126" t="s">
        <v>713</v>
      </c>
      <c r="O4" s="126" t="s">
        <v>8</v>
      </c>
      <c r="P4" s="118" t="s">
        <v>713</v>
      </c>
      <c r="Q4" s="126" t="s">
        <v>8</v>
      </c>
      <c r="R4" s="126" t="s">
        <v>713</v>
      </c>
      <c r="S4" s="86"/>
      <c r="T4" s="87"/>
      <c r="U4" s="117"/>
      <c r="V4" s="117"/>
      <c r="W4" s="117"/>
    </row>
    <row r="5" spans="1:23" s="116" customFormat="1" ht="14.5">
      <c r="A5" s="115"/>
      <c r="B5" s="72" t="s">
        <v>84</v>
      </c>
      <c r="C5" s="69" t="s">
        <v>85</v>
      </c>
      <c r="D5" s="69" t="s">
        <v>85</v>
      </c>
      <c r="E5" s="69" t="s">
        <v>33</v>
      </c>
      <c r="F5" s="69" t="s">
        <v>44</v>
      </c>
      <c r="G5" s="69" t="s">
        <v>46</v>
      </c>
      <c r="H5" s="69" t="s">
        <v>45</v>
      </c>
      <c r="I5" s="74">
        <f>VALUE(_xlfn.IFS(Table26[[#This Row],[Type]]="Cold Only", "1", Table26[[#This Row],[Type]]="Cook and Cold", "2",Table26[[#This Row],[Type]]="Hot and Cold", "3"))+VALUE(IF(Table26[[#This Row],[Water Storage]]="On Demand",1,0))</f>
        <v>3</v>
      </c>
      <c r="J5" s="74">
        <v>0.71</v>
      </c>
      <c r="K5" s="87"/>
      <c r="L5" s="117"/>
      <c r="M5" s="127">
        <v>1</v>
      </c>
      <c r="N5" s="127">
        <v>1.2</v>
      </c>
      <c r="O5" s="127">
        <v>1</v>
      </c>
      <c r="P5" s="119">
        <v>0.16</v>
      </c>
      <c r="Q5" s="127">
        <v>1</v>
      </c>
      <c r="R5" s="127">
        <v>0.16</v>
      </c>
      <c r="S5" s="86"/>
      <c r="T5" s="87"/>
      <c r="U5" s="117"/>
      <c r="V5" s="117"/>
      <c r="W5" s="117"/>
    </row>
    <row r="6" spans="1:23" s="116" customFormat="1" ht="14.5">
      <c r="A6" s="115"/>
      <c r="B6" s="72" t="s">
        <v>84</v>
      </c>
      <c r="C6" s="69" t="s">
        <v>206</v>
      </c>
      <c r="D6" s="69" t="s">
        <v>206</v>
      </c>
      <c r="E6" s="69" t="s">
        <v>33</v>
      </c>
      <c r="F6" s="69" t="s">
        <v>50</v>
      </c>
      <c r="G6" s="69" t="s">
        <v>46</v>
      </c>
      <c r="H6" s="69" t="s">
        <v>45</v>
      </c>
      <c r="I6" s="74">
        <f>VALUE(_xlfn.IFS(Table26[[#This Row],[Type]]="Cold Only", "1", Table26[[#This Row],[Type]]="Cook and Cold", "2",Table26[[#This Row],[Type]]="Hot and Cold", "3"))+VALUE(IF(Table26[[#This Row],[Water Storage]]="On Demand",1,0))</f>
        <v>3</v>
      </c>
      <c r="J6" s="74">
        <v>0.75</v>
      </c>
      <c r="L6" s="117"/>
      <c r="M6" s="127">
        <v>1.5</v>
      </c>
      <c r="N6" s="127">
        <v>1.2</v>
      </c>
      <c r="O6" s="127">
        <v>1.5</v>
      </c>
      <c r="P6" s="119">
        <v>0.16</v>
      </c>
      <c r="Q6" s="127">
        <v>1.5</v>
      </c>
      <c r="R6" s="127">
        <v>0.16</v>
      </c>
      <c r="S6" s="86"/>
      <c r="T6" s="87"/>
      <c r="U6" s="117"/>
      <c r="V6" s="117"/>
      <c r="W6" s="117"/>
    </row>
    <row r="7" spans="1:23" s="116" customFormat="1" ht="14.5">
      <c r="A7" s="115"/>
      <c r="B7" s="72" t="s">
        <v>84</v>
      </c>
      <c r="C7" s="69" t="s">
        <v>207</v>
      </c>
      <c r="D7" s="69" t="s">
        <v>207</v>
      </c>
      <c r="E7" s="69" t="s">
        <v>33</v>
      </c>
      <c r="F7" s="69" t="s">
        <v>44</v>
      </c>
      <c r="G7" s="69" t="s">
        <v>46</v>
      </c>
      <c r="H7" s="69" t="s">
        <v>45</v>
      </c>
      <c r="I7" s="74">
        <f>VALUE(_xlfn.IFS(Table26[[#This Row],[Type]]="Cold Only", "1", Table26[[#This Row],[Type]]="Cook and Cold", "2",Table26[[#This Row],[Type]]="Hot and Cold", "3"))+VALUE(IF(Table26[[#This Row],[Water Storage]]="On Demand",1,0))</f>
        <v>3</v>
      </c>
      <c r="J7" s="74">
        <v>0.78</v>
      </c>
      <c r="L7" s="117"/>
      <c r="M7" s="127">
        <v>2</v>
      </c>
      <c r="N7" s="127">
        <v>1.2</v>
      </c>
      <c r="O7" s="127">
        <v>2</v>
      </c>
      <c r="P7" s="119">
        <v>0.16</v>
      </c>
      <c r="Q7" s="127">
        <v>2</v>
      </c>
      <c r="R7" s="127">
        <v>0.16</v>
      </c>
      <c r="S7" s="86"/>
      <c r="T7" s="87"/>
      <c r="U7" s="117"/>
      <c r="V7" s="117"/>
      <c r="W7" s="117"/>
    </row>
    <row r="8" spans="1:23" s="116" customFormat="1" ht="14.5">
      <c r="A8" s="115"/>
      <c r="B8" s="72" t="s">
        <v>84</v>
      </c>
      <c r="C8" s="69" t="s">
        <v>87</v>
      </c>
      <c r="D8" s="69" t="s">
        <v>87</v>
      </c>
      <c r="E8" s="69" t="s">
        <v>33</v>
      </c>
      <c r="F8" s="69" t="s">
        <v>50</v>
      </c>
      <c r="G8" s="69" t="s">
        <v>46</v>
      </c>
      <c r="H8" s="69" t="s">
        <v>45</v>
      </c>
      <c r="I8" s="74">
        <f>VALUE(_xlfn.IFS(Table26[[#This Row],[Type]]="Cold Only", "1", Table26[[#This Row],[Type]]="Cook and Cold", "2",Table26[[#This Row],[Type]]="Hot and Cold", "3"))+VALUE(IF(Table26[[#This Row],[Water Storage]]="On Demand",1,0))</f>
        <v>3</v>
      </c>
      <c r="J8" s="74">
        <v>0.7</v>
      </c>
      <c r="L8" s="117"/>
      <c r="M8" s="127">
        <v>2.5</v>
      </c>
      <c r="N8" s="127">
        <v>1.2</v>
      </c>
      <c r="O8" s="127">
        <v>2.5</v>
      </c>
      <c r="P8" s="119">
        <v>0.16</v>
      </c>
      <c r="Q8" s="127">
        <v>2.5</v>
      </c>
      <c r="R8" s="127">
        <v>0.16</v>
      </c>
      <c r="S8" s="86"/>
      <c r="T8" s="87"/>
      <c r="U8" s="117"/>
      <c r="V8" s="117"/>
      <c r="W8" s="117"/>
    </row>
    <row r="9" spans="1:23" s="116" customFormat="1" ht="14.5">
      <c r="A9" s="115"/>
      <c r="B9" s="72" t="s">
        <v>84</v>
      </c>
      <c r="C9" s="69" t="s">
        <v>209</v>
      </c>
      <c r="D9" s="69" t="s">
        <v>209</v>
      </c>
      <c r="E9" s="69" t="s">
        <v>33</v>
      </c>
      <c r="F9" s="69" t="s">
        <v>50</v>
      </c>
      <c r="G9" s="69" t="s">
        <v>46</v>
      </c>
      <c r="H9" s="69" t="s">
        <v>45</v>
      </c>
      <c r="I9" s="74">
        <f>VALUE(_xlfn.IFS(Table26[[#This Row],[Type]]="Cold Only", "1", Table26[[#This Row],[Type]]="Cook and Cold", "2",Table26[[#This Row],[Type]]="Hot and Cold", "3"))+VALUE(IF(Table26[[#This Row],[Water Storage]]="On Demand",1,0))</f>
        <v>3</v>
      </c>
      <c r="J9" s="74">
        <v>0.81</v>
      </c>
      <c r="L9" s="117"/>
      <c r="M9" s="127">
        <v>2.5099999999999998</v>
      </c>
      <c r="N9" s="127">
        <v>1.2</v>
      </c>
      <c r="O9" s="127">
        <v>2.5099999999999998</v>
      </c>
      <c r="P9" s="119">
        <v>0.87</v>
      </c>
      <c r="Q9" s="127">
        <v>2.5099999999999998</v>
      </c>
      <c r="R9" s="127">
        <v>0.7</v>
      </c>
      <c r="S9" s="86"/>
      <c r="T9" s="87"/>
      <c r="U9" s="117"/>
      <c r="V9" s="117"/>
      <c r="W9" s="117"/>
    </row>
    <row r="10" spans="1:23" s="116" customFormat="1" ht="14.5">
      <c r="A10" s="115"/>
      <c r="B10" s="72" t="s">
        <v>88</v>
      </c>
      <c r="C10" s="69" t="s">
        <v>89</v>
      </c>
      <c r="D10" s="69" t="s">
        <v>89</v>
      </c>
      <c r="E10" s="69" t="s">
        <v>33</v>
      </c>
      <c r="F10" s="69" t="s">
        <v>44</v>
      </c>
      <c r="G10" s="69" t="s">
        <v>46</v>
      </c>
      <c r="H10" s="69" t="s">
        <v>45</v>
      </c>
      <c r="I10" s="74">
        <f>VALUE(_xlfn.IFS(Table26[[#This Row],[Type]]="Cold Only", "1", Table26[[#This Row],[Type]]="Cook and Cold", "2",Table26[[#This Row],[Type]]="Hot and Cold", "3"))+VALUE(IF(Table26[[#This Row],[Water Storage]]="On Demand",1,0))</f>
        <v>3</v>
      </c>
      <c r="J10" s="74">
        <v>0.71</v>
      </c>
      <c r="L10" s="117"/>
      <c r="M10" s="127">
        <v>3</v>
      </c>
      <c r="N10" s="127">
        <v>1.2</v>
      </c>
      <c r="O10" s="127">
        <v>3</v>
      </c>
      <c r="P10" s="119">
        <v>0.87</v>
      </c>
      <c r="Q10" s="127">
        <v>3</v>
      </c>
      <c r="R10" s="127">
        <v>0.7</v>
      </c>
      <c r="S10" s="86"/>
      <c r="T10" s="87"/>
      <c r="U10" s="117"/>
      <c r="V10" s="117"/>
      <c r="W10" s="117"/>
    </row>
    <row r="11" spans="1:23" s="116" customFormat="1" ht="14.5">
      <c r="A11" s="115"/>
      <c r="B11" s="72" t="s">
        <v>88</v>
      </c>
      <c r="C11" s="69" t="s">
        <v>211</v>
      </c>
      <c r="D11" s="69" t="s">
        <v>211</v>
      </c>
      <c r="E11" s="69" t="s">
        <v>33</v>
      </c>
      <c r="F11" s="69" t="s">
        <v>44</v>
      </c>
      <c r="G11" s="69" t="s">
        <v>46</v>
      </c>
      <c r="H11" s="69" t="s">
        <v>45</v>
      </c>
      <c r="I11" s="74">
        <f>VALUE(_xlfn.IFS(Table26[[#This Row],[Type]]="Cold Only", "1", Table26[[#This Row],[Type]]="Cook and Cold", "2",Table26[[#This Row],[Type]]="Hot and Cold", "3"))+VALUE(IF(Table26[[#This Row],[Water Storage]]="On Demand",1,0))</f>
        <v>3</v>
      </c>
      <c r="J11" s="74">
        <v>0.78</v>
      </c>
      <c r="L11" s="117"/>
      <c r="M11" s="127">
        <v>3.49</v>
      </c>
      <c r="N11" s="127">
        <v>1.2</v>
      </c>
      <c r="O11" s="127">
        <v>3.49</v>
      </c>
      <c r="P11" s="119">
        <v>0.87</v>
      </c>
      <c r="Q11" s="127">
        <v>3.49</v>
      </c>
      <c r="R11" s="127">
        <v>0.7</v>
      </c>
      <c r="S11" s="86"/>
      <c r="T11" s="87"/>
      <c r="U11" s="117"/>
      <c r="V11" s="117"/>
      <c r="W11" s="117"/>
    </row>
    <row r="12" spans="1:23" s="116" customFormat="1" ht="14.5">
      <c r="A12" s="115"/>
      <c r="B12" s="72" t="s">
        <v>88</v>
      </c>
      <c r="C12" s="69" t="s">
        <v>102</v>
      </c>
      <c r="D12" s="69" t="s">
        <v>102</v>
      </c>
      <c r="E12" s="69" t="s">
        <v>33</v>
      </c>
      <c r="F12" s="69" t="s">
        <v>44</v>
      </c>
      <c r="G12" s="69" t="s">
        <v>46</v>
      </c>
      <c r="H12" s="69" t="s">
        <v>45</v>
      </c>
      <c r="I12" s="74">
        <f>VALUE(_xlfn.IFS(Table26[[#This Row],[Type]]="Cold Only", "1", Table26[[#This Row],[Type]]="Cook and Cold", "2",Table26[[#This Row],[Type]]="Hot and Cold", "3"))+VALUE(IF(Table26[[#This Row],[Water Storage]]="On Demand",1,0))</f>
        <v>3</v>
      </c>
      <c r="J12" s="74">
        <v>0.72</v>
      </c>
      <c r="L12" s="117"/>
      <c r="M12" s="127">
        <v>3.5</v>
      </c>
      <c r="N12" s="127">
        <v>1.2</v>
      </c>
      <c r="O12" s="127">
        <v>3.5</v>
      </c>
      <c r="P12" s="119">
        <v>0.18</v>
      </c>
      <c r="Q12" s="127">
        <v>3.5</v>
      </c>
      <c r="R12" s="127">
        <v>0.18</v>
      </c>
      <c r="S12" s="86"/>
      <c r="T12" s="87"/>
      <c r="U12" s="117"/>
      <c r="V12" s="117"/>
      <c r="W12" s="117"/>
    </row>
    <row r="13" spans="1:23" s="116" customFormat="1" ht="14.5">
      <c r="A13" s="115"/>
      <c r="B13" s="72" t="s">
        <v>88</v>
      </c>
      <c r="C13" s="69" t="s">
        <v>213</v>
      </c>
      <c r="D13" s="69" t="s">
        <v>213</v>
      </c>
      <c r="E13" s="69" t="s">
        <v>33</v>
      </c>
      <c r="F13" s="69" t="s">
        <v>53</v>
      </c>
      <c r="G13" s="69" t="s">
        <v>46</v>
      </c>
      <c r="H13" s="69" t="s">
        <v>45</v>
      </c>
      <c r="I13" s="74">
        <f>VALUE(_xlfn.IFS(Table26[[#This Row],[Type]]="Cold Only", "1", Table26[[#This Row],[Type]]="Cook and Cold", "2",Table26[[#This Row],[Type]]="Hot and Cold", "3"))+VALUE(IF(Table26[[#This Row],[Water Storage]]="On Demand",1,0))</f>
        <v>3</v>
      </c>
      <c r="J13" s="74">
        <v>0.79</v>
      </c>
      <c r="L13" s="117"/>
      <c r="M13" s="128">
        <v>4</v>
      </c>
      <c r="N13" s="128">
        <v>1.2</v>
      </c>
      <c r="O13" s="128">
        <v>4</v>
      </c>
      <c r="P13" s="120">
        <v>0.18</v>
      </c>
      <c r="Q13" s="128">
        <v>4</v>
      </c>
      <c r="R13" s="128">
        <v>0.18</v>
      </c>
      <c r="S13" s="86"/>
      <c r="T13" s="87"/>
      <c r="U13" s="117"/>
      <c r="V13" s="117"/>
      <c r="W13" s="117"/>
    </row>
    <row r="14" spans="1:23" s="116" customFormat="1" ht="14.5">
      <c r="A14" s="115"/>
      <c r="B14" s="72" t="s">
        <v>88</v>
      </c>
      <c r="C14" s="69" t="s">
        <v>214</v>
      </c>
      <c r="D14" s="69" t="s">
        <v>214</v>
      </c>
      <c r="E14" s="69" t="s">
        <v>33</v>
      </c>
      <c r="F14" s="69" t="s">
        <v>50</v>
      </c>
      <c r="G14" s="69" t="s">
        <v>46</v>
      </c>
      <c r="H14" s="69" t="s">
        <v>45</v>
      </c>
      <c r="I14" s="74">
        <f>VALUE(_xlfn.IFS(Table26[[#This Row],[Type]]="Cold Only", "1", Table26[[#This Row],[Type]]="Cook and Cold", "2",Table26[[#This Row],[Type]]="Hot and Cold", "3"))+VALUE(IF(Table26[[#This Row],[Water Storage]]="On Demand",1,0))</f>
        <v>3</v>
      </c>
      <c r="J14" s="74">
        <v>0.75</v>
      </c>
      <c r="L14" s="117"/>
      <c r="M14" s="117"/>
      <c r="N14" s="117"/>
      <c r="O14" s="117"/>
      <c r="P14" s="117"/>
      <c r="Q14" s="117"/>
      <c r="R14" s="117"/>
      <c r="S14" s="86"/>
      <c r="T14" s="87"/>
      <c r="U14" s="117"/>
      <c r="V14" s="117"/>
      <c r="W14" s="117"/>
    </row>
    <row r="15" spans="1:23" s="116" customFormat="1" ht="14.5">
      <c r="A15" s="115"/>
      <c r="B15" s="72" t="s">
        <v>88</v>
      </c>
      <c r="C15" s="69" t="s">
        <v>103</v>
      </c>
      <c r="D15" s="69" t="s">
        <v>103</v>
      </c>
      <c r="E15" s="69" t="s">
        <v>33</v>
      </c>
      <c r="F15" s="69" t="s">
        <v>50</v>
      </c>
      <c r="G15" s="69" t="s">
        <v>46</v>
      </c>
      <c r="H15" s="69" t="s">
        <v>45</v>
      </c>
      <c r="I15" s="74">
        <f>VALUE(_xlfn.IFS(Table26[[#This Row],[Type]]="Cold Only", "1", Table26[[#This Row],[Type]]="Cook and Cold", "2",Table26[[#This Row],[Type]]="Hot and Cold", "3"))+VALUE(IF(Table26[[#This Row],[Water Storage]]="On Demand",1,0))</f>
        <v>3</v>
      </c>
      <c r="J15" s="74">
        <v>0.7</v>
      </c>
      <c r="L15" s="117"/>
      <c r="M15" s="122"/>
      <c r="N15" s="121"/>
      <c r="O15" s="121"/>
      <c r="P15" s="121"/>
      <c r="Q15" s="121"/>
      <c r="R15" s="121"/>
      <c r="S15" s="86"/>
      <c r="T15" s="87"/>
      <c r="U15" s="117"/>
      <c r="V15" s="117"/>
      <c r="W15" s="117"/>
    </row>
    <row r="16" spans="1:23" s="116" customFormat="1" ht="14.5">
      <c r="A16" s="115"/>
      <c r="B16" s="72" t="s">
        <v>88</v>
      </c>
      <c r="C16" s="69" t="s">
        <v>105</v>
      </c>
      <c r="D16" s="69" t="s">
        <v>105</v>
      </c>
      <c r="E16" s="69" t="s">
        <v>33</v>
      </c>
      <c r="F16" s="69" t="s">
        <v>50</v>
      </c>
      <c r="G16" s="69" t="s">
        <v>46</v>
      </c>
      <c r="H16" s="69" t="s">
        <v>45</v>
      </c>
      <c r="I16" s="74">
        <f>VALUE(_xlfn.IFS(Table26[[#This Row],[Type]]="Cold Only", "1", Table26[[#This Row],[Type]]="Cook and Cold", "2",Table26[[#This Row],[Type]]="Hot and Cold", "3"))+VALUE(IF(Table26[[#This Row],[Water Storage]]="On Demand",1,0))</f>
        <v>3</v>
      </c>
      <c r="J16" s="74">
        <v>0.66</v>
      </c>
      <c r="L16" s="117"/>
      <c r="M16" s="123"/>
      <c r="N16" s="121"/>
      <c r="O16" s="121"/>
      <c r="P16" s="121"/>
      <c r="Q16" s="121"/>
      <c r="R16" s="121"/>
      <c r="S16" s="86"/>
      <c r="T16" s="87"/>
      <c r="U16" s="117"/>
      <c r="V16" s="117"/>
      <c r="W16" s="117"/>
    </row>
    <row r="17" spans="1:23" s="116" customFormat="1" ht="14.5">
      <c r="A17" s="115"/>
      <c r="B17" s="72" t="s">
        <v>88</v>
      </c>
      <c r="C17" s="69" t="s">
        <v>105</v>
      </c>
      <c r="D17" s="69" t="s">
        <v>105</v>
      </c>
      <c r="E17" s="69" t="s">
        <v>33</v>
      </c>
      <c r="F17" s="69" t="s">
        <v>50</v>
      </c>
      <c r="G17" s="69" t="s">
        <v>46</v>
      </c>
      <c r="H17" s="69" t="s">
        <v>106</v>
      </c>
      <c r="I17" s="74">
        <f>VALUE(_xlfn.IFS(Table26[[#This Row],[Type]]="Cold Only", "1", Table26[[#This Row],[Type]]="Cook and Cold", "2",Table26[[#This Row],[Type]]="Hot and Cold", "3"))+VALUE(IF(Table26[[#This Row],[Water Storage]]="On Demand",1,0))</f>
        <v>3</v>
      </c>
      <c r="J17" s="74">
        <v>0.66</v>
      </c>
      <c r="L17" s="117"/>
      <c r="M17" s="121"/>
      <c r="N17" s="121"/>
      <c r="O17" s="121"/>
      <c r="P17" s="121"/>
      <c r="Q17" s="121"/>
      <c r="R17" s="121"/>
      <c r="S17" s="86"/>
      <c r="T17" s="87"/>
      <c r="U17" s="117"/>
      <c r="V17" s="117"/>
      <c r="W17" s="117"/>
    </row>
    <row r="18" spans="1:23" s="116" customFormat="1" ht="14.5">
      <c r="A18" s="115"/>
      <c r="B18" s="72" t="s">
        <v>88</v>
      </c>
      <c r="C18" s="69" t="s">
        <v>218</v>
      </c>
      <c r="D18" s="69" t="s">
        <v>218</v>
      </c>
      <c r="E18" s="69" t="s">
        <v>33</v>
      </c>
      <c r="F18" s="69" t="s">
        <v>50</v>
      </c>
      <c r="G18" s="69" t="s">
        <v>46</v>
      </c>
      <c r="H18" s="69" t="s">
        <v>45</v>
      </c>
      <c r="I18" s="74">
        <f>VALUE(_xlfn.IFS(Table26[[#This Row],[Type]]="Cold Only", "1", Table26[[#This Row],[Type]]="Cook and Cold", "2",Table26[[#This Row],[Type]]="Hot and Cold", "3"))+VALUE(IF(Table26[[#This Row],[Water Storage]]="On Demand",1,0))</f>
        <v>3</v>
      </c>
      <c r="J18" s="74">
        <v>0.73</v>
      </c>
      <c r="L18" s="117"/>
      <c r="M18" s="121"/>
      <c r="N18" s="121"/>
      <c r="O18" s="121"/>
      <c r="P18" s="121"/>
      <c r="Q18" s="121"/>
      <c r="R18" s="121"/>
      <c r="S18" s="86"/>
      <c r="T18" s="87"/>
      <c r="U18" s="117"/>
      <c r="V18" s="117"/>
      <c r="W18" s="117"/>
    </row>
    <row r="19" spans="1:23" s="116" customFormat="1" ht="14.5">
      <c r="A19" s="115"/>
      <c r="B19" s="72" t="s">
        <v>107</v>
      </c>
      <c r="C19" s="69" t="s">
        <v>219</v>
      </c>
      <c r="D19" s="69" t="s">
        <v>219</v>
      </c>
      <c r="E19" s="69" t="s">
        <v>33</v>
      </c>
      <c r="F19" s="69" t="s">
        <v>44</v>
      </c>
      <c r="G19" s="69" t="s">
        <v>46</v>
      </c>
      <c r="H19" s="69" t="s">
        <v>45</v>
      </c>
      <c r="I19" s="74">
        <f>VALUE(_xlfn.IFS(Table26[[#This Row],[Type]]="Cold Only", "1", Table26[[#This Row],[Type]]="Cook and Cold", "2",Table26[[#This Row],[Type]]="Hot and Cold", "3"))+VALUE(IF(Table26[[#This Row],[Water Storage]]="On Demand",1,0))</f>
        <v>3</v>
      </c>
      <c r="J19" s="74">
        <v>0.75</v>
      </c>
      <c r="L19" s="117"/>
      <c r="M19" s="121"/>
      <c r="N19" s="121"/>
      <c r="O19" s="121"/>
      <c r="P19" s="121"/>
      <c r="Q19" s="121"/>
      <c r="R19" s="121"/>
      <c r="S19" s="86"/>
      <c r="T19" s="87"/>
      <c r="U19" s="117"/>
      <c r="V19" s="117"/>
      <c r="W19" s="117"/>
    </row>
    <row r="20" spans="1:23" s="116" customFormat="1" ht="14.5">
      <c r="A20" s="115"/>
      <c r="B20" s="72" t="s">
        <v>107</v>
      </c>
      <c r="C20" s="69" t="s">
        <v>220</v>
      </c>
      <c r="D20" s="69" t="s">
        <v>220</v>
      </c>
      <c r="E20" s="69" t="s">
        <v>32</v>
      </c>
      <c r="F20" s="69" t="s">
        <v>44</v>
      </c>
      <c r="G20" s="69" t="s">
        <v>46</v>
      </c>
      <c r="H20" s="69" t="s">
        <v>45</v>
      </c>
      <c r="I20" s="74">
        <f>VALUE(_xlfn.IFS(Table26[[#This Row],[Type]]="Cold Only", "1", Table26[[#This Row],[Type]]="Cook and Cold", "2",Table26[[#This Row],[Type]]="Hot and Cold", "3"))+VALUE(IF(Table26[[#This Row],[Water Storage]]="On Demand",1,0))</f>
        <v>1</v>
      </c>
      <c r="J20" s="74">
        <v>0.15</v>
      </c>
      <c r="L20" s="117"/>
      <c r="M20" s="121"/>
      <c r="N20" s="121"/>
      <c r="O20" s="121"/>
      <c r="P20" s="121"/>
      <c r="Q20" s="121"/>
      <c r="R20" s="121"/>
      <c r="S20" s="86"/>
      <c r="T20" s="87"/>
      <c r="U20" s="117"/>
      <c r="V20" s="117"/>
      <c r="W20" s="117"/>
    </row>
    <row r="21" spans="1:23" s="116" customFormat="1" ht="14.5">
      <c r="A21" s="115"/>
      <c r="B21" s="72" t="s">
        <v>107</v>
      </c>
      <c r="C21" s="69" t="s">
        <v>221</v>
      </c>
      <c r="D21" s="69" t="s">
        <v>221</v>
      </c>
      <c r="E21" s="69" t="s">
        <v>33</v>
      </c>
      <c r="F21" s="69" t="s">
        <v>44</v>
      </c>
      <c r="G21" s="69" t="s">
        <v>46</v>
      </c>
      <c r="H21" s="69" t="s">
        <v>45</v>
      </c>
      <c r="I21" s="74">
        <f>VALUE(_xlfn.IFS(Table26[[#This Row],[Type]]="Cold Only", "1", Table26[[#This Row],[Type]]="Cook and Cold", "2",Table26[[#This Row],[Type]]="Hot and Cold", "3"))+VALUE(IF(Table26[[#This Row],[Water Storage]]="On Demand",1,0))</f>
        <v>3</v>
      </c>
      <c r="J21" s="74">
        <v>0.87</v>
      </c>
      <c r="L21" s="117"/>
      <c r="M21" s="121"/>
      <c r="N21" s="121"/>
      <c r="O21" s="121"/>
      <c r="P21" s="121"/>
      <c r="Q21" s="121"/>
      <c r="R21" s="121"/>
      <c r="S21" s="86"/>
      <c r="T21" s="87"/>
      <c r="U21" s="117"/>
      <c r="V21" s="117"/>
      <c r="W21" s="117"/>
    </row>
    <row r="22" spans="1:23" s="116" customFormat="1" ht="14.5">
      <c r="A22" s="115"/>
      <c r="B22" s="72" t="s">
        <v>107</v>
      </c>
      <c r="C22" s="69" t="s">
        <v>222</v>
      </c>
      <c r="D22" s="69" t="s">
        <v>222</v>
      </c>
      <c r="E22" s="69" t="s">
        <v>34</v>
      </c>
      <c r="F22" s="69" t="s">
        <v>44</v>
      </c>
      <c r="G22" s="69" t="s">
        <v>46</v>
      </c>
      <c r="H22" s="69" t="s">
        <v>45</v>
      </c>
      <c r="I22" s="74">
        <f>VALUE(_xlfn.IFS(Table26[[#This Row],[Type]]="Cold Only", "1", Table26[[#This Row],[Type]]="Cook and Cold", "2",Table26[[#This Row],[Type]]="Hot and Cold", "3"))+VALUE(IF(Table26[[#This Row],[Water Storage]]="On Demand",1,0))</f>
        <v>2</v>
      </c>
      <c r="J22" s="74">
        <v>0.11</v>
      </c>
      <c r="L22" s="117"/>
      <c r="M22" s="121"/>
      <c r="N22" s="121"/>
      <c r="O22" s="121"/>
      <c r="P22" s="121"/>
      <c r="Q22" s="121"/>
      <c r="R22" s="121"/>
      <c r="S22" s="86"/>
      <c r="T22" s="87"/>
      <c r="U22" s="117"/>
      <c r="V22" s="117"/>
      <c r="W22" s="117"/>
    </row>
    <row r="23" spans="1:23" s="116" customFormat="1" ht="14.5">
      <c r="A23" s="115"/>
      <c r="B23" s="72" t="s">
        <v>107</v>
      </c>
      <c r="C23" s="69" t="s">
        <v>223</v>
      </c>
      <c r="D23" s="69" t="s">
        <v>223</v>
      </c>
      <c r="E23" s="69" t="s">
        <v>33</v>
      </c>
      <c r="F23" s="69" t="s">
        <v>44</v>
      </c>
      <c r="G23" s="69" t="s">
        <v>46</v>
      </c>
      <c r="H23" s="69" t="s">
        <v>45</v>
      </c>
      <c r="I23" s="74">
        <f>VALUE(_xlfn.IFS(Table26[[#This Row],[Type]]="Cold Only", "1", Table26[[#This Row],[Type]]="Cook and Cold", "2",Table26[[#This Row],[Type]]="Hot and Cold", "3"))+VALUE(IF(Table26[[#This Row],[Water Storage]]="On Demand",1,0))</f>
        <v>3</v>
      </c>
      <c r="J23" s="74">
        <v>0.84</v>
      </c>
      <c r="L23" s="117"/>
      <c r="M23" s="121"/>
      <c r="N23" s="121"/>
      <c r="O23" s="121"/>
      <c r="P23" s="121"/>
      <c r="Q23" s="121"/>
      <c r="R23" s="121"/>
      <c r="S23" s="86"/>
      <c r="T23" s="87"/>
      <c r="U23" s="117"/>
      <c r="V23" s="117"/>
      <c r="W23" s="117"/>
    </row>
    <row r="24" spans="1:23" s="116" customFormat="1" ht="14.5">
      <c r="A24" s="115"/>
      <c r="B24" s="72" t="s">
        <v>107</v>
      </c>
      <c r="C24" s="69" t="s">
        <v>224</v>
      </c>
      <c r="D24" s="69" t="s">
        <v>224</v>
      </c>
      <c r="E24" s="69" t="s">
        <v>34</v>
      </c>
      <c r="F24" s="69" t="s">
        <v>44</v>
      </c>
      <c r="G24" s="69" t="s">
        <v>46</v>
      </c>
      <c r="H24" s="69" t="s">
        <v>45</v>
      </c>
      <c r="I24" s="74">
        <f>VALUE(_xlfn.IFS(Table26[[#This Row],[Type]]="Cold Only", "1", Table26[[#This Row],[Type]]="Cook and Cold", "2",Table26[[#This Row],[Type]]="Hot and Cold", "3"))+VALUE(IF(Table26[[#This Row],[Water Storage]]="On Demand",1,0))</f>
        <v>2</v>
      </c>
      <c r="J24" s="74">
        <v>0.13</v>
      </c>
      <c r="L24" s="117"/>
      <c r="M24" s="121"/>
      <c r="N24" s="121"/>
      <c r="O24" s="121"/>
      <c r="P24" s="121"/>
      <c r="Q24" s="121"/>
      <c r="R24" s="121"/>
      <c r="S24" s="86"/>
      <c r="T24" s="87"/>
      <c r="U24" s="117"/>
      <c r="V24" s="117"/>
      <c r="W24" s="117"/>
    </row>
    <row r="25" spans="1:23" s="116" customFormat="1" ht="14.5">
      <c r="A25" s="115"/>
      <c r="B25" s="72" t="s">
        <v>107</v>
      </c>
      <c r="C25" s="69" t="s">
        <v>225</v>
      </c>
      <c r="D25" s="69" t="s">
        <v>225</v>
      </c>
      <c r="E25" s="69" t="s">
        <v>33</v>
      </c>
      <c r="F25" s="69" t="s">
        <v>44</v>
      </c>
      <c r="G25" s="69" t="s">
        <v>46</v>
      </c>
      <c r="H25" s="69" t="s">
        <v>45</v>
      </c>
      <c r="I25" s="74">
        <f>VALUE(_xlfn.IFS(Table26[[#This Row],[Type]]="Cold Only", "1", Table26[[#This Row],[Type]]="Cook and Cold", "2",Table26[[#This Row],[Type]]="Hot and Cold", "3"))+VALUE(IF(Table26[[#This Row],[Water Storage]]="On Demand",1,0))</f>
        <v>3</v>
      </c>
      <c r="J25" s="74">
        <v>0.79</v>
      </c>
      <c r="L25" s="117"/>
      <c r="M25" s="121"/>
      <c r="N25" s="121"/>
      <c r="O25" s="121"/>
      <c r="P25" s="121"/>
      <c r="Q25" s="121"/>
      <c r="R25" s="121"/>
      <c r="S25" s="86"/>
      <c r="T25" s="87"/>
      <c r="U25" s="117"/>
      <c r="V25" s="117"/>
      <c r="W25" s="117"/>
    </row>
    <row r="26" spans="1:23" s="116" customFormat="1" ht="14.5">
      <c r="A26" s="115"/>
      <c r="B26" s="72" t="s">
        <v>107</v>
      </c>
      <c r="C26" s="69" t="s">
        <v>108</v>
      </c>
      <c r="D26" s="69" t="s">
        <v>108</v>
      </c>
      <c r="E26" s="69" t="s">
        <v>33</v>
      </c>
      <c r="F26" s="69" t="s">
        <v>44</v>
      </c>
      <c r="G26" s="69" t="s">
        <v>46</v>
      </c>
      <c r="H26" s="69" t="s">
        <v>45</v>
      </c>
      <c r="I26" s="74">
        <f>VALUE(_xlfn.IFS(Table26[[#This Row],[Type]]="Cold Only", "1", Table26[[#This Row],[Type]]="Cook and Cold", "2",Table26[[#This Row],[Type]]="Hot and Cold", "3"))+VALUE(IF(Table26[[#This Row],[Water Storage]]="On Demand",1,0))</f>
        <v>3</v>
      </c>
      <c r="J26" s="74">
        <v>0.53</v>
      </c>
      <c r="L26" s="117"/>
      <c r="M26" s="121"/>
      <c r="N26" s="121"/>
      <c r="O26" s="121"/>
      <c r="P26" s="121"/>
      <c r="Q26" s="121"/>
      <c r="R26" s="121"/>
      <c r="S26" s="86"/>
      <c r="T26" s="87"/>
      <c r="U26" s="117"/>
      <c r="V26" s="117"/>
      <c r="W26" s="117"/>
    </row>
    <row r="27" spans="1:23" s="116" customFormat="1" ht="14.5">
      <c r="A27" s="115"/>
      <c r="B27" s="72" t="s">
        <v>107</v>
      </c>
      <c r="C27" s="69" t="s">
        <v>109</v>
      </c>
      <c r="D27" s="69" t="s">
        <v>109</v>
      </c>
      <c r="E27" s="69" t="s">
        <v>33</v>
      </c>
      <c r="F27" s="69" t="s">
        <v>53</v>
      </c>
      <c r="G27" s="69" t="s">
        <v>46</v>
      </c>
      <c r="H27" s="69" t="s">
        <v>45</v>
      </c>
      <c r="I27" s="74">
        <f>VALUE(_xlfn.IFS(Table26[[#This Row],[Type]]="Cold Only", "1", Table26[[#This Row],[Type]]="Cook and Cold", "2",Table26[[#This Row],[Type]]="Hot and Cold", "3"))+VALUE(IF(Table26[[#This Row],[Water Storage]]="On Demand",1,0))</f>
        <v>3</v>
      </c>
      <c r="J27" s="74">
        <v>0.62</v>
      </c>
      <c r="L27" s="117"/>
      <c r="M27" s="121"/>
      <c r="N27" s="121"/>
      <c r="O27" s="121"/>
      <c r="P27" s="121"/>
      <c r="Q27" s="121"/>
      <c r="R27" s="121"/>
      <c r="S27" s="86"/>
      <c r="T27" s="87"/>
      <c r="U27" s="117"/>
      <c r="V27" s="117"/>
      <c r="W27" s="117"/>
    </row>
    <row r="28" spans="1:23" s="116" customFormat="1" ht="14.5">
      <c r="A28" s="115"/>
      <c r="B28" s="72" t="s">
        <v>107</v>
      </c>
      <c r="C28" s="69" t="s">
        <v>228</v>
      </c>
      <c r="D28" s="69" t="s">
        <v>228</v>
      </c>
      <c r="E28" s="69" t="s">
        <v>33</v>
      </c>
      <c r="F28" s="69" t="s">
        <v>50</v>
      </c>
      <c r="G28" s="69" t="s">
        <v>46</v>
      </c>
      <c r="H28" s="69" t="s">
        <v>45</v>
      </c>
      <c r="I28" s="74">
        <f>VALUE(_xlfn.IFS(Table26[[#This Row],[Type]]="Cold Only", "1", Table26[[#This Row],[Type]]="Cook and Cold", "2",Table26[[#This Row],[Type]]="Hot and Cold", "3"))+VALUE(IF(Table26[[#This Row],[Water Storage]]="On Demand",1,0))</f>
        <v>3</v>
      </c>
      <c r="J28" s="74">
        <v>0.74</v>
      </c>
      <c r="L28" s="117"/>
      <c r="M28" s="121"/>
      <c r="N28" s="121"/>
      <c r="O28" s="121"/>
      <c r="P28" s="121"/>
      <c r="Q28" s="121"/>
      <c r="R28" s="121"/>
      <c r="S28" s="86"/>
      <c r="T28" s="87"/>
      <c r="U28" s="117"/>
      <c r="V28" s="117"/>
      <c r="W28" s="117"/>
    </row>
    <row r="29" spans="1:23" s="116" customFormat="1" ht="14.5">
      <c r="A29" s="115"/>
      <c r="B29" s="72" t="s">
        <v>110</v>
      </c>
      <c r="C29" s="69" t="s">
        <v>229</v>
      </c>
      <c r="D29" s="69" t="s">
        <v>230</v>
      </c>
      <c r="E29" s="69" t="s">
        <v>33</v>
      </c>
      <c r="F29" s="69" t="s">
        <v>44</v>
      </c>
      <c r="G29" s="69"/>
      <c r="H29" s="69" t="s">
        <v>45</v>
      </c>
      <c r="I29" s="74">
        <f>VALUE(_xlfn.IFS(Table26[[#This Row],[Type]]="Cold Only", "1", Table26[[#This Row],[Type]]="Cook and Cold", "2",Table26[[#This Row],[Type]]="Hot and Cold", "3"))+VALUE(IF(Table26[[#This Row],[Water Storage]]="On Demand",1,0))</f>
        <v>3</v>
      </c>
      <c r="J29" s="74">
        <v>0.84</v>
      </c>
      <c r="L29" s="117"/>
      <c r="M29" s="121"/>
      <c r="N29" s="121"/>
      <c r="O29" s="121"/>
      <c r="P29" s="121"/>
      <c r="Q29" s="121"/>
      <c r="R29" s="121"/>
      <c r="S29" s="86"/>
      <c r="T29" s="87"/>
      <c r="U29" s="117"/>
      <c r="V29" s="117"/>
      <c r="W29" s="117"/>
    </row>
    <row r="30" spans="1:23" s="116" customFormat="1" ht="14.5">
      <c r="A30" s="115"/>
      <c r="B30" s="72" t="s">
        <v>110</v>
      </c>
      <c r="C30" s="69" t="s">
        <v>111</v>
      </c>
      <c r="D30" s="69" t="s">
        <v>111</v>
      </c>
      <c r="E30" s="69" t="s">
        <v>33</v>
      </c>
      <c r="F30" s="69" t="s">
        <v>53</v>
      </c>
      <c r="G30" s="69" t="s">
        <v>46</v>
      </c>
      <c r="H30" s="69" t="s">
        <v>45</v>
      </c>
      <c r="I30" s="74">
        <f>VALUE(_xlfn.IFS(Table26[[#This Row],[Type]]="Cold Only", "1", Table26[[#This Row],[Type]]="Cook and Cold", "2",Table26[[#This Row],[Type]]="Hot and Cold", "3"))+VALUE(IF(Table26[[#This Row],[Water Storage]]="On Demand",1,0))</f>
        <v>3</v>
      </c>
      <c r="J30" s="74">
        <v>0.7</v>
      </c>
      <c r="L30" s="117"/>
      <c r="M30" s="121"/>
      <c r="N30" s="121"/>
      <c r="O30" s="121"/>
      <c r="P30" s="121"/>
      <c r="Q30" s="121"/>
      <c r="R30" s="121"/>
      <c r="S30" s="86"/>
      <c r="T30" s="87"/>
      <c r="U30" s="117"/>
      <c r="V30" s="117"/>
      <c r="W30" s="117"/>
    </row>
    <row r="31" spans="1:23" s="116" customFormat="1" ht="14.5">
      <c r="A31" s="115"/>
      <c r="B31" s="72" t="s">
        <v>118</v>
      </c>
      <c r="C31" s="69" t="s">
        <v>119</v>
      </c>
      <c r="D31" s="69" t="s">
        <v>120</v>
      </c>
      <c r="E31" s="69" t="s">
        <v>33</v>
      </c>
      <c r="F31" s="69" t="s">
        <v>44</v>
      </c>
      <c r="G31" s="69" t="s">
        <v>46</v>
      </c>
      <c r="H31" s="69" t="s">
        <v>45</v>
      </c>
      <c r="I31" s="74">
        <f>VALUE(_xlfn.IFS(Table26[[#This Row],[Type]]="Cold Only", "1", Table26[[#This Row],[Type]]="Cook and Cold", "2",Table26[[#This Row],[Type]]="Hot and Cold", "3"))+VALUE(IF(Table26[[#This Row],[Water Storage]]="On Demand",1,0))</f>
        <v>3</v>
      </c>
      <c r="J31" s="74">
        <v>0.68</v>
      </c>
      <c r="L31" s="117"/>
      <c r="M31" s="121"/>
      <c r="N31" s="121"/>
      <c r="O31" s="121"/>
      <c r="P31" s="121"/>
      <c r="Q31" s="121"/>
      <c r="R31" s="121"/>
      <c r="S31" s="86"/>
      <c r="T31" s="87"/>
      <c r="U31" s="117"/>
      <c r="V31" s="117"/>
      <c r="W31" s="117"/>
    </row>
    <row r="32" spans="1:23" s="116" customFormat="1" ht="14.5">
      <c r="A32" s="115"/>
      <c r="B32" s="72" t="s">
        <v>118</v>
      </c>
      <c r="C32" s="69" t="s">
        <v>233</v>
      </c>
      <c r="D32" s="69" t="s">
        <v>233</v>
      </c>
      <c r="E32" s="69" t="s">
        <v>33</v>
      </c>
      <c r="F32" s="69" t="s">
        <v>53</v>
      </c>
      <c r="G32" s="69" t="s">
        <v>46</v>
      </c>
      <c r="H32" s="69" t="s">
        <v>45</v>
      </c>
      <c r="I32" s="74">
        <f>VALUE(_xlfn.IFS(Table26[[#This Row],[Type]]="Cold Only", "1", Table26[[#This Row],[Type]]="Cook and Cold", "2",Table26[[#This Row],[Type]]="Hot and Cold", "3"))+VALUE(IF(Table26[[#This Row],[Water Storage]]="On Demand",1,0))</f>
        <v>3</v>
      </c>
      <c r="J32" s="74">
        <v>0.74</v>
      </c>
      <c r="L32" s="117"/>
      <c r="M32" s="121"/>
      <c r="N32" s="121"/>
      <c r="O32" s="121"/>
      <c r="P32" s="121"/>
      <c r="Q32" s="121"/>
      <c r="R32" s="121"/>
      <c r="S32" s="86"/>
      <c r="T32" s="87"/>
      <c r="U32" s="117"/>
      <c r="V32" s="117"/>
      <c r="W32" s="117"/>
    </row>
    <row r="33" spans="1:23" s="116" customFormat="1" ht="14.5">
      <c r="A33" s="115"/>
      <c r="B33" s="72" t="s">
        <v>118</v>
      </c>
      <c r="C33" s="69" t="s">
        <v>114</v>
      </c>
      <c r="D33" s="69" t="s">
        <v>114</v>
      </c>
      <c r="E33" s="69" t="s">
        <v>33</v>
      </c>
      <c r="F33" s="69" t="s">
        <v>44</v>
      </c>
      <c r="G33" s="69" t="s">
        <v>46</v>
      </c>
      <c r="H33" s="69" t="s">
        <v>45</v>
      </c>
      <c r="I33" s="74">
        <f>VALUE(_xlfn.IFS(Table26[[#This Row],[Type]]="Cold Only", "1", Table26[[#This Row],[Type]]="Cook and Cold", "2",Table26[[#This Row],[Type]]="Hot and Cold", "3"))+VALUE(IF(Table26[[#This Row],[Water Storage]]="On Demand",1,0))</f>
        <v>3</v>
      </c>
      <c r="J33" s="74">
        <v>0.66</v>
      </c>
      <c r="L33" s="117"/>
      <c r="M33" s="121"/>
      <c r="N33" s="121"/>
      <c r="O33" s="121"/>
      <c r="P33" s="121"/>
      <c r="Q33" s="121"/>
      <c r="R33" s="121"/>
      <c r="S33" s="86"/>
      <c r="T33" s="87"/>
      <c r="U33" s="117"/>
      <c r="V33" s="117"/>
      <c r="W33" s="117"/>
    </row>
    <row r="34" spans="1:23" s="116" customFormat="1" ht="14.5">
      <c r="A34" s="115"/>
      <c r="B34" s="72" t="s">
        <v>118</v>
      </c>
      <c r="C34" s="69" t="s">
        <v>115</v>
      </c>
      <c r="D34" s="69" t="s">
        <v>115</v>
      </c>
      <c r="E34" s="69" t="s">
        <v>33</v>
      </c>
      <c r="F34" s="69" t="s">
        <v>44</v>
      </c>
      <c r="G34" s="69" t="s">
        <v>46</v>
      </c>
      <c r="H34" s="69" t="s">
        <v>45</v>
      </c>
      <c r="I34" s="74">
        <f>VALUE(_xlfn.IFS(Table26[[#This Row],[Type]]="Cold Only", "1", Table26[[#This Row],[Type]]="Cook and Cold", "2",Table26[[#This Row],[Type]]="Hot and Cold", "3"))+VALUE(IF(Table26[[#This Row],[Water Storage]]="On Demand",1,0))</f>
        <v>3</v>
      </c>
      <c r="J34" s="74">
        <v>0.52</v>
      </c>
      <c r="L34" s="117"/>
      <c r="M34" s="121"/>
      <c r="N34" s="121"/>
      <c r="O34" s="121"/>
      <c r="P34" s="121"/>
      <c r="Q34" s="121"/>
      <c r="R34" s="121"/>
      <c r="S34" s="86"/>
      <c r="T34" s="87"/>
      <c r="U34" s="117"/>
      <c r="V34" s="117"/>
      <c r="W34" s="117"/>
    </row>
    <row r="35" spans="1:23" s="116" customFormat="1" ht="14.5">
      <c r="A35" s="115"/>
      <c r="B35" s="72" t="s">
        <v>118</v>
      </c>
      <c r="C35" s="69" t="s">
        <v>236</v>
      </c>
      <c r="D35" s="69" t="s">
        <v>237</v>
      </c>
      <c r="E35" s="69" t="s">
        <v>33</v>
      </c>
      <c r="F35" s="69" t="s">
        <v>44</v>
      </c>
      <c r="G35" s="69" t="s">
        <v>46</v>
      </c>
      <c r="H35" s="69" t="s">
        <v>45</v>
      </c>
      <c r="I35" s="74">
        <f>VALUE(_xlfn.IFS(Table26[[#This Row],[Type]]="Cold Only", "1", Table26[[#This Row],[Type]]="Cook and Cold", "2",Table26[[#This Row],[Type]]="Hot and Cold", "3"))+VALUE(IF(Table26[[#This Row],[Water Storage]]="On Demand",1,0))</f>
        <v>3</v>
      </c>
      <c r="J35" s="74">
        <v>0.79</v>
      </c>
      <c r="L35" s="117"/>
      <c r="M35" s="121"/>
      <c r="N35" s="121"/>
      <c r="O35" s="121"/>
      <c r="P35" s="121"/>
      <c r="Q35" s="121"/>
      <c r="R35" s="121"/>
      <c r="S35" s="86"/>
      <c r="T35" s="87"/>
      <c r="U35" s="117"/>
      <c r="V35" s="117"/>
      <c r="W35" s="117"/>
    </row>
    <row r="36" spans="1:23" s="116" customFormat="1" ht="14.5">
      <c r="A36" s="115"/>
      <c r="B36" s="72" t="s">
        <v>48</v>
      </c>
      <c r="C36" s="69" t="s">
        <v>238</v>
      </c>
      <c r="D36" s="69" t="s">
        <v>238</v>
      </c>
      <c r="E36" s="69" t="s">
        <v>33</v>
      </c>
      <c r="F36" s="69" t="s">
        <v>50</v>
      </c>
      <c r="G36" s="69" t="s">
        <v>46</v>
      </c>
      <c r="H36" s="69" t="s">
        <v>45</v>
      </c>
      <c r="I36" s="74">
        <f>VALUE(_xlfn.IFS(Table26[[#This Row],[Type]]="Cold Only", "1", Table26[[#This Row],[Type]]="Cook and Cold", "2",Table26[[#This Row],[Type]]="Hot and Cold", "3"))+VALUE(IF(Table26[[#This Row],[Water Storage]]="On Demand",1,0))</f>
        <v>3</v>
      </c>
      <c r="J36" s="74">
        <v>0.8</v>
      </c>
      <c r="L36" s="117"/>
      <c r="M36" s="121"/>
      <c r="N36" s="121"/>
      <c r="O36" s="121"/>
      <c r="P36" s="121"/>
      <c r="Q36" s="121"/>
      <c r="R36" s="121"/>
      <c r="S36" s="86"/>
      <c r="T36" s="87"/>
      <c r="U36" s="117"/>
      <c r="V36" s="117"/>
      <c r="W36" s="117"/>
    </row>
    <row r="37" spans="1:23" s="116" customFormat="1" ht="14.5">
      <c r="A37" s="115"/>
      <c r="B37" s="72" t="s">
        <v>116</v>
      </c>
      <c r="C37" s="69" t="s">
        <v>69</v>
      </c>
      <c r="D37" s="69" t="s">
        <v>129</v>
      </c>
      <c r="E37" s="69" t="s">
        <v>33</v>
      </c>
      <c r="F37" s="69" t="s">
        <v>53</v>
      </c>
      <c r="G37" s="69" t="s">
        <v>46</v>
      </c>
      <c r="H37" s="69" t="s">
        <v>45</v>
      </c>
      <c r="I37" s="74">
        <f>VALUE(_xlfn.IFS(Table26[[#This Row],[Type]]="Cold Only", "1", Table26[[#This Row],[Type]]="Cook and Cold", "2",Table26[[#This Row],[Type]]="Hot and Cold", "3"))+VALUE(IF(Table26[[#This Row],[Water Storage]]="On Demand",1,0))</f>
        <v>3</v>
      </c>
      <c r="J37" s="74">
        <v>0.77</v>
      </c>
      <c r="L37" s="117"/>
      <c r="M37" s="121"/>
      <c r="N37" s="121"/>
      <c r="O37" s="121"/>
      <c r="P37" s="121"/>
      <c r="Q37" s="121"/>
      <c r="R37" s="121"/>
      <c r="S37" s="86"/>
      <c r="T37" s="87"/>
      <c r="U37" s="117"/>
      <c r="V37" s="117"/>
      <c r="W37" s="117"/>
    </row>
    <row r="38" spans="1:23" s="116" customFormat="1" ht="14.5">
      <c r="A38" s="115"/>
      <c r="B38" s="72" t="s">
        <v>116</v>
      </c>
      <c r="C38" s="69" t="s">
        <v>69</v>
      </c>
      <c r="D38" s="69" t="s">
        <v>130</v>
      </c>
      <c r="E38" s="69" t="s">
        <v>33</v>
      </c>
      <c r="F38" s="69" t="s">
        <v>53</v>
      </c>
      <c r="G38" s="69" t="s">
        <v>46</v>
      </c>
      <c r="H38" s="69" t="s">
        <v>45</v>
      </c>
      <c r="I38" s="74">
        <f>VALUE(_xlfn.IFS(Table26[[#This Row],[Type]]="Cold Only", "1", Table26[[#This Row],[Type]]="Cook and Cold", "2",Table26[[#This Row],[Type]]="Hot and Cold", "3"))+VALUE(IF(Table26[[#This Row],[Water Storage]]="On Demand",1,0))</f>
        <v>3</v>
      </c>
      <c r="J38" s="74">
        <v>0.77</v>
      </c>
      <c r="L38" s="117"/>
      <c r="M38" s="121"/>
      <c r="N38" s="121"/>
      <c r="O38" s="121"/>
      <c r="P38" s="121"/>
      <c r="Q38" s="121"/>
      <c r="R38" s="121"/>
      <c r="S38" s="86"/>
      <c r="T38" s="87"/>
      <c r="U38" s="117"/>
      <c r="V38" s="117"/>
      <c r="W38" s="117"/>
    </row>
    <row r="39" spans="1:23" s="116" customFormat="1" ht="14.5">
      <c r="A39" s="115"/>
      <c r="B39" s="72" t="s">
        <v>116</v>
      </c>
      <c r="C39" s="69" t="s">
        <v>69</v>
      </c>
      <c r="D39" s="69" t="s">
        <v>131</v>
      </c>
      <c r="E39" s="69" t="s">
        <v>33</v>
      </c>
      <c r="F39" s="69" t="s">
        <v>53</v>
      </c>
      <c r="G39" s="69" t="s">
        <v>46</v>
      </c>
      <c r="H39" s="69" t="s">
        <v>45</v>
      </c>
      <c r="I39" s="74">
        <f>VALUE(_xlfn.IFS(Table26[[#This Row],[Type]]="Cold Only", "1", Table26[[#This Row],[Type]]="Cook and Cold", "2",Table26[[#This Row],[Type]]="Hot and Cold", "3"))+VALUE(IF(Table26[[#This Row],[Water Storage]]="On Demand",1,0))</f>
        <v>3</v>
      </c>
      <c r="J39" s="74">
        <v>0.77</v>
      </c>
      <c r="L39" s="117"/>
      <c r="M39" s="121"/>
      <c r="N39" s="121"/>
      <c r="O39" s="121"/>
      <c r="P39" s="121"/>
      <c r="Q39" s="121"/>
      <c r="R39" s="121"/>
      <c r="S39" s="86"/>
      <c r="T39" s="87"/>
      <c r="U39" s="117"/>
      <c r="V39" s="117"/>
      <c r="W39" s="117"/>
    </row>
    <row r="40" spans="1:23" s="116" customFormat="1" ht="14.5">
      <c r="A40" s="115"/>
      <c r="B40" s="72" t="s">
        <v>116</v>
      </c>
      <c r="C40" s="69" t="s">
        <v>69</v>
      </c>
      <c r="D40" s="69" t="s">
        <v>132</v>
      </c>
      <c r="E40" s="69" t="s">
        <v>33</v>
      </c>
      <c r="F40" s="69" t="s">
        <v>53</v>
      </c>
      <c r="G40" s="69" t="s">
        <v>46</v>
      </c>
      <c r="H40" s="69" t="s">
        <v>45</v>
      </c>
      <c r="I40" s="74">
        <f>VALUE(_xlfn.IFS(Table26[[#This Row],[Type]]="Cold Only", "1", Table26[[#This Row],[Type]]="Cook and Cold", "2",Table26[[#This Row],[Type]]="Hot and Cold", "3"))+VALUE(IF(Table26[[#This Row],[Water Storage]]="On Demand",1,0))</f>
        <v>3</v>
      </c>
      <c r="J40" s="74">
        <v>0.77</v>
      </c>
      <c r="L40" s="117"/>
      <c r="M40" s="121"/>
      <c r="N40" s="121"/>
      <c r="O40" s="121"/>
      <c r="P40" s="121"/>
      <c r="Q40" s="121"/>
      <c r="R40" s="121"/>
      <c r="S40" s="86"/>
      <c r="T40" s="87"/>
      <c r="U40" s="117"/>
      <c r="V40" s="117"/>
      <c r="W40" s="117"/>
    </row>
    <row r="41" spans="1:23" s="116" customFormat="1" ht="14.5">
      <c r="A41" s="115"/>
      <c r="B41" s="72" t="s">
        <v>116</v>
      </c>
      <c r="C41" s="69" t="s">
        <v>69</v>
      </c>
      <c r="D41" s="69" t="s">
        <v>215</v>
      </c>
      <c r="E41" s="69" t="s">
        <v>33</v>
      </c>
      <c r="F41" s="69" t="s">
        <v>53</v>
      </c>
      <c r="G41" s="69"/>
      <c r="H41" s="69" t="s">
        <v>45</v>
      </c>
      <c r="I41" s="74">
        <f>VALUE(_xlfn.IFS(Table26[[#This Row],[Type]]="Cold Only", "1", Table26[[#This Row],[Type]]="Cook and Cold", "2",Table26[[#This Row],[Type]]="Hot and Cold", "3"))+VALUE(IF(Table26[[#This Row],[Water Storage]]="On Demand",1,0))</f>
        <v>3</v>
      </c>
      <c r="J41" s="74">
        <v>0.69</v>
      </c>
      <c r="L41" s="117"/>
      <c r="M41" s="121"/>
      <c r="N41" s="121"/>
      <c r="O41" s="121"/>
      <c r="P41" s="121"/>
      <c r="Q41" s="121"/>
      <c r="R41" s="121"/>
      <c r="S41" s="86"/>
      <c r="T41" s="87"/>
      <c r="U41" s="117"/>
      <c r="V41" s="117"/>
      <c r="W41" s="117"/>
    </row>
    <row r="42" spans="1:23" s="116" customFormat="1" ht="14.5">
      <c r="A42" s="115"/>
      <c r="B42" s="72" t="s">
        <v>116</v>
      </c>
      <c r="C42" s="69" t="s">
        <v>69</v>
      </c>
      <c r="D42" s="69" t="s">
        <v>216</v>
      </c>
      <c r="E42" s="69" t="s">
        <v>33</v>
      </c>
      <c r="F42" s="69" t="s">
        <v>53</v>
      </c>
      <c r="G42" s="69"/>
      <c r="H42" s="69" t="s">
        <v>45</v>
      </c>
      <c r="I42" s="74">
        <f>VALUE(_xlfn.IFS(Table26[[#This Row],[Type]]="Cold Only", "1", Table26[[#This Row],[Type]]="Cook and Cold", "2",Table26[[#This Row],[Type]]="Hot and Cold", "3"))+VALUE(IF(Table26[[#This Row],[Water Storage]]="On Demand",1,0))</f>
        <v>3</v>
      </c>
      <c r="J42" s="74">
        <v>0.69</v>
      </c>
      <c r="L42" s="117"/>
      <c r="M42" s="121"/>
      <c r="N42" s="121"/>
      <c r="O42" s="121"/>
      <c r="P42" s="121"/>
      <c r="Q42" s="121"/>
      <c r="R42" s="121"/>
      <c r="S42" s="86"/>
      <c r="T42" s="87"/>
      <c r="U42" s="117"/>
      <c r="V42" s="117"/>
      <c r="W42" s="117"/>
    </row>
    <row r="43" spans="1:23" s="116" customFormat="1" ht="15" customHeight="1">
      <c r="A43" s="115"/>
      <c r="B43" s="72" t="s">
        <v>116</v>
      </c>
      <c r="C43" s="69" t="s">
        <v>69</v>
      </c>
      <c r="D43" s="69" t="s">
        <v>217</v>
      </c>
      <c r="E43" s="69" t="s">
        <v>33</v>
      </c>
      <c r="F43" s="69" t="s">
        <v>53</v>
      </c>
      <c r="G43" s="69"/>
      <c r="H43" s="69" t="s">
        <v>45</v>
      </c>
      <c r="I43" s="74">
        <f>VALUE(_xlfn.IFS(Table26[[#This Row],[Type]]="Cold Only", "1", Table26[[#This Row],[Type]]="Cook and Cold", "2",Table26[[#This Row],[Type]]="Hot and Cold", "3"))+VALUE(IF(Table26[[#This Row],[Water Storage]]="On Demand",1,0))</f>
        <v>3</v>
      </c>
      <c r="J43" s="74">
        <v>0.69</v>
      </c>
      <c r="L43" s="117"/>
      <c r="M43" s="121"/>
      <c r="N43" s="121"/>
      <c r="O43" s="121"/>
      <c r="P43" s="121"/>
      <c r="Q43" s="121"/>
      <c r="R43" s="121"/>
      <c r="S43" s="86"/>
      <c r="T43" s="87"/>
      <c r="U43" s="117"/>
      <c r="V43" s="117"/>
      <c r="W43" s="117"/>
    </row>
    <row r="44" spans="1:23" s="116" customFormat="1" ht="14.5">
      <c r="A44" s="115"/>
      <c r="B44" s="72" t="s">
        <v>116</v>
      </c>
      <c r="C44" s="69" t="s">
        <v>69</v>
      </c>
      <c r="D44" s="69" t="s">
        <v>226</v>
      </c>
      <c r="E44" s="69" t="s">
        <v>33</v>
      </c>
      <c r="F44" s="69" t="s">
        <v>53</v>
      </c>
      <c r="G44" s="69"/>
      <c r="H44" s="69" t="s">
        <v>45</v>
      </c>
      <c r="I44" s="74">
        <f>VALUE(_xlfn.IFS(Table26[[#This Row],[Type]]="Cold Only", "1", Table26[[#This Row],[Type]]="Cook and Cold", "2",Table26[[#This Row],[Type]]="Hot and Cold", "3"))+VALUE(IF(Table26[[#This Row],[Water Storage]]="On Demand",1,0))</f>
        <v>3</v>
      </c>
      <c r="J44" s="74">
        <v>0.69</v>
      </c>
      <c r="L44" s="117"/>
      <c r="M44" s="121"/>
      <c r="N44" s="121"/>
      <c r="O44" s="121"/>
      <c r="P44" s="121"/>
      <c r="Q44" s="121"/>
      <c r="R44" s="121"/>
      <c r="S44" s="86"/>
      <c r="T44" s="87"/>
      <c r="U44" s="117"/>
      <c r="V44" s="117"/>
      <c r="W44" s="117"/>
    </row>
    <row r="45" spans="1:23" s="116" customFormat="1" ht="14.5">
      <c r="A45" s="115"/>
      <c r="B45" s="72" t="s">
        <v>116</v>
      </c>
      <c r="C45" s="69" t="s">
        <v>69</v>
      </c>
      <c r="D45" s="69" t="s">
        <v>139</v>
      </c>
      <c r="E45" s="69" t="s">
        <v>33</v>
      </c>
      <c r="F45" s="69" t="s">
        <v>53</v>
      </c>
      <c r="G45" s="69"/>
      <c r="H45" s="69" t="s">
        <v>45</v>
      </c>
      <c r="I45" s="74">
        <f>VALUE(_xlfn.IFS(Table26[[#This Row],[Type]]="Cold Only", "1", Table26[[#This Row],[Type]]="Cook and Cold", "2",Table26[[#This Row],[Type]]="Hot and Cold", "3"))+VALUE(IF(Table26[[#This Row],[Water Storage]]="On Demand",1,0))</f>
        <v>3</v>
      </c>
      <c r="J45" s="74">
        <v>0.71</v>
      </c>
      <c r="L45" s="117"/>
      <c r="M45" s="121"/>
      <c r="N45" s="121"/>
      <c r="O45" s="121"/>
      <c r="P45" s="121"/>
      <c r="Q45" s="121"/>
      <c r="R45" s="121"/>
      <c r="S45" s="86"/>
      <c r="T45" s="87"/>
      <c r="U45" s="117"/>
      <c r="V45" s="117"/>
      <c r="W45" s="117"/>
    </row>
    <row r="46" spans="1:23" s="116" customFormat="1" ht="14.5">
      <c r="A46" s="115"/>
      <c r="B46" s="72" t="s">
        <v>116</v>
      </c>
      <c r="C46" s="69" t="s">
        <v>69</v>
      </c>
      <c r="D46" s="69" t="s">
        <v>140</v>
      </c>
      <c r="E46" s="69" t="s">
        <v>33</v>
      </c>
      <c r="F46" s="69" t="s">
        <v>53</v>
      </c>
      <c r="G46" s="69"/>
      <c r="H46" s="69" t="s">
        <v>45</v>
      </c>
      <c r="I46" s="74">
        <f>VALUE(_xlfn.IFS(Table26[[#This Row],[Type]]="Cold Only", "1", Table26[[#This Row],[Type]]="Cook and Cold", "2",Table26[[#This Row],[Type]]="Hot and Cold", "3"))+VALUE(IF(Table26[[#This Row],[Water Storage]]="On Demand",1,0))</f>
        <v>3</v>
      </c>
      <c r="J46" s="74">
        <v>0.71</v>
      </c>
      <c r="L46" s="117"/>
      <c r="M46" s="121"/>
      <c r="N46" s="121"/>
      <c r="O46" s="121"/>
      <c r="P46" s="121"/>
      <c r="Q46" s="121"/>
      <c r="R46" s="121"/>
      <c r="S46" s="86"/>
      <c r="T46" s="87"/>
      <c r="U46" s="117"/>
      <c r="V46" s="117"/>
      <c r="W46" s="117"/>
    </row>
    <row r="47" spans="1:23" s="116" customFormat="1" ht="14.5">
      <c r="A47" s="115"/>
      <c r="B47" s="72" t="s">
        <v>116</v>
      </c>
      <c r="C47" s="69" t="s">
        <v>69</v>
      </c>
      <c r="D47" s="69" t="s">
        <v>227</v>
      </c>
      <c r="E47" s="69" t="s">
        <v>33</v>
      </c>
      <c r="F47" s="69" t="s">
        <v>53</v>
      </c>
      <c r="G47" s="69"/>
      <c r="H47" s="69" t="s">
        <v>45</v>
      </c>
      <c r="I47" s="74">
        <f>VALUE(_xlfn.IFS(Table26[[#This Row],[Type]]="Cold Only", "1", Table26[[#This Row],[Type]]="Cook and Cold", "2",Table26[[#This Row],[Type]]="Hot and Cold", "3"))+VALUE(IF(Table26[[#This Row],[Water Storage]]="On Demand",1,0))</f>
        <v>3</v>
      </c>
      <c r="J47" s="74">
        <v>0.69</v>
      </c>
      <c r="L47" s="117"/>
      <c r="M47" s="121"/>
      <c r="N47" s="121"/>
      <c r="O47" s="121"/>
      <c r="P47" s="121"/>
      <c r="Q47" s="121"/>
      <c r="R47" s="121"/>
      <c r="S47" s="86"/>
      <c r="T47" s="87"/>
      <c r="U47" s="117"/>
      <c r="V47" s="117"/>
      <c r="W47" s="117"/>
    </row>
    <row r="48" spans="1:23" s="116" customFormat="1" ht="14.5">
      <c r="A48" s="115"/>
      <c r="B48" s="72" t="s">
        <v>116</v>
      </c>
      <c r="C48" s="69" t="s">
        <v>69</v>
      </c>
      <c r="D48" s="69" t="s">
        <v>231</v>
      </c>
      <c r="E48" s="69" t="s">
        <v>33</v>
      </c>
      <c r="F48" s="69" t="s">
        <v>53</v>
      </c>
      <c r="G48" s="69"/>
      <c r="H48" s="69" t="s">
        <v>45</v>
      </c>
      <c r="I48" s="74">
        <f>VALUE(_xlfn.IFS(Table26[[#This Row],[Type]]="Cold Only", "1", Table26[[#This Row],[Type]]="Cook and Cold", "2",Table26[[#This Row],[Type]]="Hot and Cold", "3"))+VALUE(IF(Table26[[#This Row],[Water Storage]]="On Demand",1,0))</f>
        <v>3</v>
      </c>
      <c r="J48" s="74">
        <v>0.69</v>
      </c>
      <c r="L48" s="117"/>
      <c r="M48" s="121"/>
      <c r="N48" s="121"/>
      <c r="O48" s="121"/>
      <c r="P48" s="121"/>
      <c r="Q48" s="121"/>
      <c r="R48" s="121"/>
      <c r="S48" s="86"/>
      <c r="T48" s="87"/>
      <c r="U48" s="117"/>
      <c r="V48" s="117"/>
      <c r="W48" s="117"/>
    </row>
    <row r="49" spans="1:23" s="116" customFormat="1" ht="14.5">
      <c r="A49" s="115"/>
      <c r="B49" s="72" t="s">
        <v>116</v>
      </c>
      <c r="C49" s="69" t="s">
        <v>69</v>
      </c>
      <c r="D49" s="69" t="s">
        <v>143</v>
      </c>
      <c r="E49" s="69" t="s">
        <v>33</v>
      </c>
      <c r="F49" s="69" t="s">
        <v>53</v>
      </c>
      <c r="G49" s="69" t="s">
        <v>46</v>
      </c>
      <c r="H49" s="69" t="s">
        <v>45</v>
      </c>
      <c r="I49" s="74">
        <f>VALUE(_xlfn.IFS(Table26[[#This Row],[Type]]="Cold Only", "1", Table26[[#This Row],[Type]]="Cook and Cold", "2",Table26[[#This Row],[Type]]="Hot and Cold", "3"))+VALUE(IF(Table26[[#This Row],[Water Storage]]="On Demand",1,0))</f>
        <v>3</v>
      </c>
      <c r="J49" s="74">
        <v>0.76</v>
      </c>
      <c r="L49" s="117"/>
      <c r="M49" s="121"/>
      <c r="N49" s="121"/>
      <c r="O49" s="121"/>
      <c r="P49" s="121"/>
      <c r="Q49" s="121"/>
      <c r="R49" s="121"/>
      <c r="S49" s="86"/>
      <c r="T49" s="87"/>
      <c r="U49" s="117"/>
      <c r="V49" s="117"/>
      <c r="W49" s="117"/>
    </row>
    <row r="50" spans="1:23" s="116" customFormat="1" ht="14.5">
      <c r="A50" s="115"/>
      <c r="B50" s="72" t="s">
        <v>145</v>
      </c>
      <c r="C50" s="69" t="s">
        <v>232</v>
      </c>
      <c r="D50" s="69" t="s">
        <v>232</v>
      </c>
      <c r="E50" s="69" t="s">
        <v>33</v>
      </c>
      <c r="F50" s="69" t="s">
        <v>44</v>
      </c>
      <c r="G50" s="69" t="s">
        <v>46</v>
      </c>
      <c r="H50" s="69" t="s">
        <v>45</v>
      </c>
      <c r="I50" s="74">
        <f>VALUE(_xlfn.IFS(Table26[[#This Row],[Type]]="Cold Only", "1", Table26[[#This Row],[Type]]="Cook and Cold", "2",Table26[[#This Row],[Type]]="Hot and Cold", "3"))+VALUE(IF(Table26[[#This Row],[Water Storage]]="On Demand",1,0))</f>
        <v>3</v>
      </c>
      <c r="J50" s="74">
        <v>0.62</v>
      </c>
      <c r="L50" s="117"/>
      <c r="M50" s="121"/>
      <c r="N50" s="121"/>
      <c r="O50" s="121"/>
      <c r="P50" s="121"/>
      <c r="Q50" s="121"/>
      <c r="R50" s="121"/>
      <c r="S50" s="86"/>
      <c r="T50" s="87"/>
      <c r="U50" s="117"/>
      <c r="V50" s="117"/>
      <c r="W50" s="117"/>
    </row>
    <row r="51" spans="1:23" s="116" customFormat="1" ht="14.5">
      <c r="A51" s="115"/>
      <c r="B51" s="72" t="s">
        <v>145</v>
      </c>
      <c r="C51" s="69" t="s">
        <v>146</v>
      </c>
      <c r="D51" s="69" t="s">
        <v>146</v>
      </c>
      <c r="E51" s="69" t="s">
        <v>33</v>
      </c>
      <c r="F51" s="69" t="s">
        <v>44</v>
      </c>
      <c r="G51" s="69" t="s">
        <v>46</v>
      </c>
      <c r="H51" s="69" t="s">
        <v>45</v>
      </c>
      <c r="I51" s="74">
        <f>VALUE(_xlfn.IFS(Table26[[#This Row],[Type]]="Cold Only", "1", Table26[[#This Row],[Type]]="Cook and Cold", "2",Table26[[#This Row],[Type]]="Hot and Cold", "3"))+VALUE(IF(Table26[[#This Row],[Water Storage]]="On Demand",1,0))</f>
        <v>3</v>
      </c>
      <c r="J51" s="74">
        <v>0.77</v>
      </c>
      <c r="L51" s="117"/>
      <c r="M51" s="121"/>
      <c r="N51" s="121"/>
      <c r="O51" s="121"/>
      <c r="P51" s="121"/>
      <c r="Q51" s="121"/>
      <c r="R51" s="121"/>
      <c r="S51" s="86"/>
      <c r="T51" s="87"/>
      <c r="U51" s="117"/>
      <c r="V51" s="117"/>
      <c r="W51" s="117"/>
    </row>
    <row r="52" spans="1:23" s="116" customFormat="1" ht="14.5">
      <c r="A52" s="115"/>
      <c r="B52" s="72" t="s">
        <v>147</v>
      </c>
      <c r="C52" s="69" t="s">
        <v>148</v>
      </c>
      <c r="D52" s="69" t="s">
        <v>148</v>
      </c>
      <c r="E52" s="69" t="s">
        <v>33</v>
      </c>
      <c r="F52" s="69" t="s">
        <v>53</v>
      </c>
      <c r="G52" s="69" t="s">
        <v>46</v>
      </c>
      <c r="H52" s="69" t="s">
        <v>45</v>
      </c>
      <c r="I52" s="74">
        <f>VALUE(_xlfn.IFS(Table26[[#This Row],[Type]]="Cold Only", "1", Table26[[#This Row],[Type]]="Cook and Cold", "2",Table26[[#This Row],[Type]]="Hot and Cold", "3"))+VALUE(IF(Table26[[#This Row],[Water Storage]]="On Demand",1,0))</f>
        <v>3</v>
      </c>
      <c r="J52" s="74">
        <v>0.74</v>
      </c>
      <c r="L52" s="117"/>
      <c r="M52" s="121"/>
      <c r="N52" s="121"/>
      <c r="O52" s="121"/>
      <c r="P52" s="121"/>
      <c r="Q52" s="121"/>
      <c r="R52" s="121"/>
      <c r="S52" s="86"/>
      <c r="T52" s="87"/>
      <c r="U52" s="117"/>
      <c r="V52" s="117"/>
      <c r="W52" s="117"/>
    </row>
    <row r="53" spans="1:23" s="116" customFormat="1" ht="14.5">
      <c r="A53" s="115"/>
      <c r="B53" s="72" t="s">
        <v>348</v>
      </c>
      <c r="C53" s="69" t="s">
        <v>349</v>
      </c>
      <c r="D53" s="69" t="s">
        <v>349</v>
      </c>
      <c r="E53" s="69" t="s">
        <v>33</v>
      </c>
      <c r="F53" s="69" t="s">
        <v>50</v>
      </c>
      <c r="G53" s="69" t="s">
        <v>20</v>
      </c>
      <c r="H53" s="69" t="s">
        <v>45</v>
      </c>
      <c r="I53" s="74">
        <f>VALUE(_xlfn.IFS(Table26[[#This Row],[Type]]="Cold Only", "1", Table26[[#This Row],[Type]]="Cook and Cold", "2",Table26[[#This Row],[Type]]="Hot and Cold", "3"))+VALUE(IF(Table26[[#This Row],[Water Storage]]="On Demand",1,0))</f>
        <v>4</v>
      </c>
      <c r="J53" s="74">
        <v>0.87</v>
      </c>
      <c r="L53" s="117"/>
      <c r="M53" s="121"/>
      <c r="N53" s="121"/>
      <c r="O53" s="121"/>
      <c r="P53" s="121"/>
      <c r="Q53" s="121"/>
      <c r="R53" s="121"/>
      <c r="S53" s="86"/>
      <c r="T53" s="87"/>
      <c r="U53" s="117"/>
      <c r="V53" s="117"/>
      <c r="W53" s="117"/>
    </row>
    <row r="54" spans="1:23" s="116" customFormat="1" ht="14.5">
      <c r="A54" s="115"/>
      <c r="B54" s="72" t="s">
        <v>149</v>
      </c>
      <c r="C54" s="69" t="s">
        <v>150</v>
      </c>
      <c r="D54" s="69" t="s">
        <v>151</v>
      </c>
      <c r="E54" s="69" t="s">
        <v>33</v>
      </c>
      <c r="F54" s="69" t="s">
        <v>53</v>
      </c>
      <c r="G54" s="69" t="s">
        <v>20</v>
      </c>
      <c r="H54" s="69" t="s">
        <v>45</v>
      </c>
      <c r="I54" s="74">
        <f>VALUE(_xlfn.IFS(Table26[[#This Row],[Type]]="Cold Only", "1", Table26[[#This Row],[Type]]="Cook and Cold", "2",Table26[[#This Row],[Type]]="Hot and Cold", "3"))+VALUE(IF(Table26[[#This Row],[Water Storage]]="On Demand",1,0))</f>
        <v>4</v>
      </c>
      <c r="J54" s="74">
        <v>0.16</v>
      </c>
      <c r="L54" s="117"/>
      <c r="M54" s="121"/>
      <c r="N54" s="121"/>
      <c r="O54" s="121"/>
      <c r="P54" s="121"/>
      <c r="Q54" s="121"/>
      <c r="R54" s="121"/>
      <c r="S54" s="86"/>
      <c r="T54" s="87"/>
      <c r="U54" s="117"/>
      <c r="V54" s="117"/>
      <c r="W54" s="117"/>
    </row>
    <row r="55" spans="1:23" s="116" customFormat="1" ht="14.5">
      <c r="A55" s="115"/>
      <c r="B55" s="72" t="s">
        <v>149</v>
      </c>
      <c r="C55" s="69" t="s">
        <v>150</v>
      </c>
      <c r="D55" s="69" t="s">
        <v>152</v>
      </c>
      <c r="E55" s="69" t="s">
        <v>33</v>
      </c>
      <c r="F55" s="69" t="s">
        <v>53</v>
      </c>
      <c r="G55" s="69" t="s">
        <v>20</v>
      </c>
      <c r="H55" s="69" t="s">
        <v>45</v>
      </c>
      <c r="I55" s="74">
        <f>VALUE(_xlfn.IFS(Table26[[#This Row],[Type]]="Cold Only", "1", Table26[[#This Row],[Type]]="Cook and Cold", "2",Table26[[#This Row],[Type]]="Hot and Cold", "3"))+VALUE(IF(Table26[[#This Row],[Water Storage]]="On Demand",1,0))</f>
        <v>4</v>
      </c>
      <c r="J55" s="74">
        <v>0.16</v>
      </c>
      <c r="L55" s="117"/>
      <c r="M55" s="121"/>
      <c r="N55" s="121"/>
      <c r="O55" s="121"/>
      <c r="P55" s="121"/>
      <c r="Q55" s="121"/>
      <c r="R55" s="121"/>
      <c r="S55" s="86"/>
      <c r="T55" s="87"/>
      <c r="U55" s="117"/>
      <c r="V55" s="117"/>
      <c r="W55" s="117"/>
    </row>
    <row r="56" spans="1:23" s="116" customFormat="1" ht="14.5">
      <c r="A56" s="115"/>
      <c r="B56" s="72" t="s">
        <v>149</v>
      </c>
      <c r="C56" s="69" t="s">
        <v>150</v>
      </c>
      <c r="D56" s="69" t="s">
        <v>153</v>
      </c>
      <c r="E56" s="69" t="s">
        <v>33</v>
      </c>
      <c r="F56" s="69" t="s">
        <v>44</v>
      </c>
      <c r="G56" s="69" t="s">
        <v>46</v>
      </c>
      <c r="H56" s="69" t="s">
        <v>45</v>
      </c>
      <c r="I56" s="74">
        <f>VALUE(_xlfn.IFS(Table26[[#This Row],[Type]]="Cold Only", "1", Table26[[#This Row],[Type]]="Cook and Cold", "2",Table26[[#This Row],[Type]]="Hot and Cold", "3"))+VALUE(IF(Table26[[#This Row],[Water Storage]]="On Demand",1,0))</f>
        <v>3</v>
      </c>
      <c r="J56" s="74">
        <v>0.71</v>
      </c>
      <c r="L56" s="117"/>
      <c r="M56" s="121"/>
      <c r="N56" s="121"/>
      <c r="O56" s="121"/>
      <c r="P56" s="121"/>
      <c r="Q56" s="121"/>
      <c r="R56" s="121"/>
      <c r="S56" s="86"/>
      <c r="T56" s="87"/>
      <c r="U56" s="117"/>
      <c r="V56" s="117"/>
      <c r="W56" s="117"/>
    </row>
    <row r="57" spans="1:23" s="116" customFormat="1" ht="14.5">
      <c r="A57" s="115"/>
      <c r="B57" s="72" t="s">
        <v>149</v>
      </c>
      <c r="C57" s="69" t="s">
        <v>150</v>
      </c>
      <c r="D57" s="69" t="s">
        <v>154</v>
      </c>
      <c r="E57" s="69" t="s">
        <v>33</v>
      </c>
      <c r="F57" s="69" t="s">
        <v>44</v>
      </c>
      <c r="G57" s="69" t="s">
        <v>46</v>
      </c>
      <c r="H57" s="69" t="s">
        <v>45</v>
      </c>
      <c r="I57" s="74">
        <f>VALUE(_xlfn.IFS(Table26[[#This Row],[Type]]="Cold Only", "1", Table26[[#This Row],[Type]]="Cook and Cold", "2",Table26[[#This Row],[Type]]="Hot and Cold", "3"))+VALUE(IF(Table26[[#This Row],[Water Storage]]="On Demand",1,0))</f>
        <v>3</v>
      </c>
      <c r="J57" s="74">
        <v>0.71</v>
      </c>
      <c r="L57" s="117"/>
      <c r="M57" s="121"/>
      <c r="N57" s="121"/>
      <c r="O57" s="121"/>
      <c r="P57" s="121"/>
      <c r="Q57" s="121"/>
      <c r="R57" s="121"/>
      <c r="S57" s="86"/>
      <c r="T57" s="87"/>
      <c r="U57" s="117"/>
      <c r="V57" s="117"/>
      <c r="W57" s="117"/>
    </row>
    <row r="58" spans="1:23" s="116" customFormat="1" ht="14.5">
      <c r="A58" s="115"/>
      <c r="B58" s="72" t="s">
        <v>149</v>
      </c>
      <c r="C58" s="69" t="s">
        <v>150</v>
      </c>
      <c r="D58" s="69" t="s">
        <v>234</v>
      </c>
      <c r="E58" s="69" t="s">
        <v>33</v>
      </c>
      <c r="F58" s="69" t="s">
        <v>44</v>
      </c>
      <c r="G58" s="69" t="s">
        <v>46</v>
      </c>
      <c r="H58" s="69" t="s">
        <v>45</v>
      </c>
      <c r="I58" s="74">
        <f>VALUE(_xlfn.IFS(Table26[[#This Row],[Type]]="Cold Only", "1", Table26[[#This Row],[Type]]="Cook and Cold", "2",Table26[[#This Row],[Type]]="Hot and Cold", "3"))+VALUE(IF(Table26[[#This Row],[Water Storage]]="On Demand",1,0))</f>
        <v>3</v>
      </c>
      <c r="J58" s="74">
        <v>0.7</v>
      </c>
      <c r="L58" s="117"/>
      <c r="M58" s="121"/>
      <c r="N58" s="121"/>
      <c r="O58" s="121"/>
      <c r="P58" s="121"/>
      <c r="Q58" s="121"/>
      <c r="R58" s="121"/>
      <c r="S58" s="86"/>
      <c r="T58" s="87"/>
      <c r="U58" s="117"/>
      <c r="V58" s="117"/>
      <c r="W58" s="117"/>
    </row>
    <row r="59" spans="1:23" s="116" customFormat="1" ht="14.5">
      <c r="A59" s="115"/>
      <c r="B59" s="72" t="s">
        <v>149</v>
      </c>
      <c r="C59" s="69" t="s">
        <v>150</v>
      </c>
      <c r="D59" s="69" t="s">
        <v>156</v>
      </c>
      <c r="E59" s="69" t="s">
        <v>33</v>
      </c>
      <c r="F59" s="69" t="s">
        <v>44</v>
      </c>
      <c r="G59" s="69" t="s">
        <v>20</v>
      </c>
      <c r="H59" s="69" t="s">
        <v>45</v>
      </c>
      <c r="I59" s="74">
        <f>VALUE(_xlfn.IFS(Table26[[#This Row],[Type]]="Cold Only", "1", Table26[[#This Row],[Type]]="Cook and Cold", "2",Table26[[#This Row],[Type]]="Hot and Cold", "3"))+VALUE(IF(Table26[[#This Row],[Water Storage]]="On Demand",1,0))</f>
        <v>4</v>
      </c>
      <c r="J59" s="74">
        <v>0.17</v>
      </c>
      <c r="L59" s="117"/>
      <c r="M59" s="121"/>
      <c r="N59" s="121"/>
      <c r="O59" s="121"/>
      <c r="P59" s="121"/>
      <c r="Q59" s="121"/>
      <c r="R59" s="121"/>
      <c r="S59" s="86"/>
      <c r="T59" s="87"/>
      <c r="U59" s="117"/>
      <c r="V59" s="117"/>
      <c r="W59" s="117"/>
    </row>
    <row r="60" spans="1:23" s="116" customFormat="1" ht="14.5">
      <c r="A60" s="115"/>
      <c r="B60" s="72" t="s">
        <v>81</v>
      </c>
      <c r="C60" s="69" t="s">
        <v>150</v>
      </c>
      <c r="D60" s="69" t="s">
        <v>157</v>
      </c>
      <c r="E60" s="69" t="s">
        <v>33</v>
      </c>
      <c r="F60" s="69" t="s">
        <v>53</v>
      </c>
      <c r="G60" s="69" t="s">
        <v>46</v>
      </c>
      <c r="H60" s="69" t="s">
        <v>45</v>
      </c>
      <c r="I60" s="74">
        <f>VALUE(_xlfn.IFS(Table26[[#This Row],[Type]]="Cold Only", "1", Table26[[#This Row],[Type]]="Cook and Cold", "2",Table26[[#This Row],[Type]]="Hot and Cold", "3"))+VALUE(IF(Table26[[#This Row],[Water Storage]]="On Demand",1,0))</f>
        <v>3</v>
      </c>
      <c r="J60" s="74">
        <v>0.81</v>
      </c>
      <c r="L60" s="117"/>
      <c r="M60" s="121"/>
      <c r="N60" s="121"/>
      <c r="O60" s="121"/>
      <c r="P60" s="121"/>
      <c r="Q60" s="121"/>
      <c r="R60" s="121"/>
      <c r="S60" s="86"/>
      <c r="T60" s="87"/>
      <c r="U60" s="117"/>
      <c r="V60" s="117"/>
      <c r="W60" s="117"/>
    </row>
    <row r="61" spans="1:23" s="116" customFormat="1" ht="14.5">
      <c r="A61" s="115"/>
      <c r="B61" s="72" t="s">
        <v>158</v>
      </c>
      <c r="C61" s="69" t="s">
        <v>150</v>
      </c>
      <c r="D61" s="69" t="s">
        <v>159</v>
      </c>
      <c r="E61" s="69" t="s">
        <v>33</v>
      </c>
      <c r="F61" s="69" t="s">
        <v>53</v>
      </c>
      <c r="G61" s="69" t="s">
        <v>20</v>
      </c>
      <c r="H61" s="69" t="s">
        <v>45</v>
      </c>
      <c r="I61" s="74">
        <f>VALUE(_xlfn.IFS(Table26[[#This Row],[Type]]="Cold Only", "1", Table26[[#This Row],[Type]]="Cook and Cold", "2",Table26[[#This Row],[Type]]="Hot and Cold", "3"))+VALUE(IF(Table26[[#This Row],[Water Storage]]="On Demand",1,0))</f>
        <v>4</v>
      </c>
      <c r="J61" s="74">
        <v>0.17</v>
      </c>
      <c r="L61" s="117"/>
      <c r="M61" s="121"/>
      <c r="N61" s="121"/>
      <c r="O61" s="121"/>
      <c r="P61" s="121"/>
      <c r="Q61" s="121"/>
      <c r="R61" s="121"/>
      <c r="S61" s="86"/>
      <c r="T61" s="87"/>
      <c r="U61" s="117"/>
      <c r="V61" s="117"/>
      <c r="W61" s="117"/>
    </row>
    <row r="62" spans="1:23" s="116" customFormat="1" ht="14.5">
      <c r="A62" s="115"/>
      <c r="B62" s="72" t="s">
        <v>158</v>
      </c>
      <c r="C62" s="69" t="s">
        <v>150</v>
      </c>
      <c r="D62" s="69" t="s">
        <v>160</v>
      </c>
      <c r="E62" s="69" t="s">
        <v>33</v>
      </c>
      <c r="F62" s="69" t="s">
        <v>53</v>
      </c>
      <c r="G62" s="69" t="s">
        <v>20</v>
      </c>
      <c r="H62" s="69" t="s">
        <v>45</v>
      </c>
      <c r="I62" s="74">
        <f>VALUE(_xlfn.IFS(Table26[[#This Row],[Type]]="Cold Only", "1", Table26[[#This Row],[Type]]="Cook and Cold", "2",Table26[[#This Row],[Type]]="Hot and Cold", "3"))+VALUE(IF(Table26[[#This Row],[Water Storage]]="On Demand",1,0))</f>
        <v>4</v>
      </c>
      <c r="J62" s="74">
        <v>0.17</v>
      </c>
      <c r="L62" s="117"/>
      <c r="M62" s="121"/>
      <c r="N62" s="121"/>
      <c r="O62" s="121"/>
      <c r="P62" s="121"/>
      <c r="Q62" s="121"/>
      <c r="R62" s="121"/>
      <c r="S62" s="86"/>
      <c r="T62" s="87"/>
      <c r="U62" s="117"/>
      <c r="V62" s="117"/>
      <c r="W62" s="117"/>
    </row>
    <row r="63" spans="1:23" s="116" customFormat="1" ht="14.5">
      <c r="A63" s="115"/>
      <c r="B63" s="72" t="s">
        <v>158</v>
      </c>
      <c r="C63" s="69" t="s">
        <v>150</v>
      </c>
      <c r="D63" s="69" t="s">
        <v>161</v>
      </c>
      <c r="E63" s="69" t="s">
        <v>33</v>
      </c>
      <c r="F63" s="69" t="s">
        <v>53</v>
      </c>
      <c r="G63" s="69" t="s">
        <v>20</v>
      </c>
      <c r="H63" s="69" t="s">
        <v>45</v>
      </c>
      <c r="I63" s="74">
        <f>VALUE(_xlfn.IFS(Table26[[#This Row],[Type]]="Cold Only", "1", Table26[[#This Row],[Type]]="Cook and Cold", "2",Table26[[#This Row],[Type]]="Hot and Cold", "3"))+VALUE(IF(Table26[[#This Row],[Water Storage]]="On Demand",1,0))</f>
        <v>4</v>
      </c>
      <c r="J63" s="74">
        <v>0.15</v>
      </c>
      <c r="L63" s="117"/>
      <c r="M63" s="121"/>
      <c r="N63" s="121"/>
      <c r="O63" s="121"/>
      <c r="P63" s="121"/>
      <c r="Q63" s="121"/>
      <c r="R63" s="121"/>
      <c r="S63" s="86"/>
      <c r="T63" s="87"/>
      <c r="U63" s="117"/>
      <c r="V63" s="117"/>
      <c r="W63" s="117"/>
    </row>
    <row r="64" spans="1:23" s="116" customFormat="1" ht="14.5">
      <c r="A64" s="115"/>
      <c r="B64" s="72" t="s">
        <v>158</v>
      </c>
      <c r="C64" s="69" t="s">
        <v>150</v>
      </c>
      <c r="D64" s="69" t="s">
        <v>235</v>
      </c>
      <c r="E64" s="69" t="s">
        <v>33</v>
      </c>
      <c r="F64" s="69" t="s">
        <v>44</v>
      </c>
      <c r="G64" s="69" t="s">
        <v>46</v>
      </c>
      <c r="H64" s="69" t="s">
        <v>45</v>
      </c>
      <c r="I64" s="74">
        <f>VALUE(_xlfn.IFS(Table26[[#This Row],[Type]]="Cold Only", "1", Table26[[#This Row],[Type]]="Cook and Cold", "2",Table26[[#This Row],[Type]]="Hot and Cold", "3"))+VALUE(IF(Table26[[#This Row],[Water Storage]]="On Demand",1,0))</f>
        <v>3</v>
      </c>
      <c r="J64" s="74">
        <v>0.67</v>
      </c>
      <c r="L64" s="117"/>
      <c r="M64" s="121"/>
      <c r="N64" s="121"/>
      <c r="O64" s="121"/>
      <c r="P64" s="121"/>
      <c r="Q64" s="121"/>
      <c r="R64" s="121"/>
      <c r="S64" s="86"/>
      <c r="T64" s="87"/>
      <c r="U64" s="117"/>
      <c r="V64" s="117"/>
      <c r="W64" s="117"/>
    </row>
    <row r="65" spans="1:23" s="116" customFormat="1" ht="14.5">
      <c r="A65" s="115"/>
      <c r="B65" s="72" t="s">
        <v>158</v>
      </c>
      <c r="C65" s="69" t="s">
        <v>150</v>
      </c>
      <c r="D65" s="69" t="s">
        <v>163</v>
      </c>
      <c r="E65" s="69" t="s">
        <v>34</v>
      </c>
      <c r="F65" s="69" t="s">
        <v>44</v>
      </c>
      <c r="G65" s="69" t="s">
        <v>46</v>
      </c>
      <c r="H65" s="69" t="s">
        <v>45</v>
      </c>
      <c r="I65" s="74">
        <f>VALUE(_xlfn.IFS(Table26[[#This Row],[Type]]="Cold Only", "1", Table26[[#This Row],[Type]]="Cook and Cold", "2",Table26[[#This Row],[Type]]="Hot and Cold", "3"))+VALUE(IF(Table26[[#This Row],[Water Storage]]="On Demand",1,0))</f>
        <v>2</v>
      </c>
      <c r="J65" s="74">
        <v>0.12</v>
      </c>
      <c r="L65" s="117"/>
      <c r="M65" s="121"/>
      <c r="N65" s="121"/>
      <c r="O65" s="121"/>
      <c r="P65" s="121"/>
      <c r="Q65" s="121"/>
      <c r="R65" s="121"/>
      <c r="S65" s="86"/>
      <c r="T65" s="87"/>
      <c r="U65" s="117"/>
      <c r="V65" s="117"/>
      <c r="W65" s="117"/>
    </row>
    <row r="66" spans="1:23" s="116" customFormat="1" ht="14.5">
      <c r="A66" s="115"/>
      <c r="B66" s="72" t="s">
        <v>158</v>
      </c>
      <c r="C66" s="69" t="s">
        <v>150</v>
      </c>
      <c r="D66" s="69" t="s">
        <v>164</v>
      </c>
      <c r="E66" s="69" t="s">
        <v>34</v>
      </c>
      <c r="F66" s="69" t="s">
        <v>44</v>
      </c>
      <c r="G66" s="69" t="s">
        <v>46</v>
      </c>
      <c r="H66" s="69" t="s">
        <v>45</v>
      </c>
      <c r="I66" s="74">
        <f>VALUE(_xlfn.IFS(Table26[[#This Row],[Type]]="Cold Only", "1", Table26[[#This Row],[Type]]="Cook and Cold", "2",Table26[[#This Row],[Type]]="Hot and Cold", "3"))+VALUE(IF(Table26[[#This Row],[Water Storage]]="On Demand",1,0))</f>
        <v>2</v>
      </c>
      <c r="J66" s="74">
        <v>0.11</v>
      </c>
      <c r="L66" s="117"/>
      <c r="M66" s="121"/>
      <c r="N66" s="121"/>
      <c r="O66" s="121"/>
      <c r="P66" s="121"/>
      <c r="Q66" s="121"/>
      <c r="R66" s="121"/>
      <c r="S66" s="86"/>
      <c r="T66" s="87"/>
      <c r="U66" s="117"/>
      <c r="V66" s="117"/>
      <c r="W66" s="117"/>
    </row>
    <row r="67" spans="1:23" s="116" customFormat="1" ht="14.5">
      <c r="A67" s="115"/>
      <c r="B67" s="72" t="s">
        <v>158</v>
      </c>
      <c r="C67" s="69" t="s">
        <v>150</v>
      </c>
      <c r="D67" s="69" t="s">
        <v>165</v>
      </c>
      <c r="E67" s="69" t="s">
        <v>34</v>
      </c>
      <c r="F67" s="69" t="s">
        <v>44</v>
      </c>
      <c r="G67" s="69" t="s">
        <v>46</v>
      </c>
      <c r="H67" s="69" t="s">
        <v>45</v>
      </c>
      <c r="I67" s="74">
        <f>VALUE(_xlfn.IFS(Table26[[#This Row],[Type]]="Cold Only", "1", Table26[[#This Row],[Type]]="Cook and Cold", "2",Table26[[#This Row],[Type]]="Hot and Cold", "3"))+VALUE(IF(Table26[[#This Row],[Water Storage]]="On Demand",1,0))</f>
        <v>2</v>
      </c>
      <c r="J67" s="74">
        <v>0.13</v>
      </c>
      <c r="L67" s="117"/>
      <c r="M67" s="121"/>
      <c r="N67" s="121"/>
      <c r="O67" s="121"/>
      <c r="P67" s="121"/>
      <c r="Q67" s="121"/>
      <c r="R67" s="121"/>
      <c r="S67" s="86"/>
      <c r="T67" s="87"/>
      <c r="U67" s="117"/>
      <c r="V67" s="117"/>
      <c r="W67" s="117"/>
    </row>
    <row r="68" spans="1:23" s="116" customFormat="1" ht="14.5">
      <c r="A68" s="115"/>
      <c r="B68" s="72" t="s">
        <v>48</v>
      </c>
      <c r="C68" s="69" t="s">
        <v>112</v>
      </c>
      <c r="D68" s="69" t="s">
        <v>112</v>
      </c>
      <c r="E68" s="69" t="s">
        <v>33</v>
      </c>
      <c r="F68" s="69" t="s">
        <v>50</v>
      </c>
      <c r="G68" s="69"/>
      <c r="H68" s="69" t="s">
        <v>45</v>
      </c>
      <c r="I68" s="74">
        <f>VALUE(_xlfn.IFS(Table26[[#This Row],[Type]]="Cold Only", "1", Table26[[#This Row],[Type]]="Cook and Cold", "2",Table26[[#This Row],[Type]]="Hot and Cold", "3"))+VALUE(IF(Table26[[#This Row],[Water Storage]]="On Demand",1,0))</f>
        <v>3</v>
      </c>
      <c r="J68" s="74">
        <v>0.6</v>
      </c>
      <c r="L68" s="117"/>
      <c r="M68" s="121"/>
      <c r="N68" s="121"/>
      <c r="O68" s="121"/>
      <c r="P68" s="121"/>
      <c r="Q68" s="121"/>
      <c r="R68" s="121"/>
      <c r="S68" s="86"/>
      <c r="T68" s="87"/>
      <c r="U68" s="117"/>
      <c r="V68" s="117"/>
      <c r="W68" s="117"/>
    </row>
    <row r="69" spans="1:23" s="116" customFormat="1" ht="14.5">
      <c r="A69" s="115"/>
      <c r="B69" s="72" t="s">
        <v>48</v>
      </c>
      <c r="C69" s="69" t="s">
        <v>113</v>
      </c>
      <c r="D69" s="69" t="s">
        <v>113</v>
      </c>
      <c r="E69" s="69" t="s">
        <v>33</v>
      </c>
      <c r="F69" s="69" t="s">
        <v>44</v>
      </c>
      <c r="G69" s="69" t="s">
        <v>46</v>
      </c>
      <c r="H69" s="69" t="s">
        <v>45</v>
      </c>
      <c r="I69" s="74">
        <f>VALUE(_xlfn.IFS(Table26[[#This Row],[Type]]="Cold Only", "1", Table26[[#This Row],[Type]]="Cook and Cold", "2",Table26[[#This Row],[Type]]="Hot and Cold", "3"))+VALUE(IF(Table26[[#This Row],[Water Storage]]="On Demand",1,0))</f>
        <v>3</v>
      </c>
      <c r="J69" s="74">
        <v>0.52</v>
      </c>
      <c r="L69" s="117"/>
      <c r="M69" s="121"/>
      <c r="N69" s="121"/>
      <c r="O69" s="121"/>
      <c r="P69" s="121"/>
      <c r="Q69" s="121"/>
      <c r="R69" s="121"/>
      <c r="S69" s="86"/>
      <c r="T69" s="87"/>
      <c r="U69" s="117"/>
      <c r="V69" s="117"/>
      <c r="W69" s="117"/>
    </row>
    <row r="70" spans="1:23" s="116" customFormat="1" ht="14.5">
      <c r="A70" s="115"/>
      <c r="B70" s="72" t="s">
        <v>48</v>
      </c>
      <c r="C70" s="69" t="s">
        <v>49</v>
      </c>
      <c r="D70" s="69" t="s">
        <v>49</v>
      </c>
      <c r="E70" s="69" t="s">
        <v>33</v>
      </c>
      <c r="F70" s="69" t="s">
        <v>50</v>
      </c>
      <c r="G70" s="69" t="s">
        <v>46</v>
      </c>
      <c r="H70" s="69" t="s">
        <v>45</v>
      </c>
      <c r="I70" s="74">
        <f>VALUE(_xlfn.IFS(Table26[[#This Row],[Type]]="Cold Only", "1", Table26[[#This Row],[Type]]="Cook and Cold", "2",Table26[[#This Row],[Type]]="Hot and Cold", "3"))+VALUE(IF(Table26[[#This Row],[Water Storage]]="On Demand",1,0))</f>
        <v>3</v>
      </c>
      <c r="J70" s="74">
        <v>0.74</v>
      </c>
      <c r="L70" s="117"/>
      <c r="M70" s="121"/>
      <c r="N70" s="121"/>
      <c r="O70" s="121"/>
      <c r="P70" s="121"/>
      <c r="Q70" s="121"/>
      <c r="R70" s="121"/>
      <c r="S70" s="86"/>
      <c r="T70" s="87"/>
      <c r="U70" s="117"/>
      <c r="V70" s="117"/>
      <c r="W70" s="117"/>
    </row>
    <row r="71" spans="1:23" s="116" customFormat="1" ht="14.5">
      <c r="A71" s="115"/>
      <c r="B71" s="72" t="s">
        <v>51</v>
      </c>
      <c r="C71" s="69" t="s">
        <v>52</v>
      </c>
      <c r="D71" s="69" t="s">
        <v>52</v>
      </c>
      <c r="E71" s="69" t="s">
        <v>33</v>
      </c>
      <c r="F71" s="69" t="s">
        <v>53</v>
      </c>
      <c r="G71" s="69" t="s">
        <v>46</v>
      </c>
      <c r="H71" s="69" t="s">
        <v>45</v>
      </c>
      <c r="I71" s="74">
        <f>VALUE(_xlfn.IFS(Table26[[#This Row],[Type]]="Cold Only", "1", Table26[[#This Row],[Type]]="Cook and Cold", "2",Table26[[#This Row],[Type]]="Hot and Cold", "3"))+VALUE(IF(Table26[[#This Row],[Water Storage]]="On Demand",1,0))</f>
        <v>3</v>
      </c>
      <c r="J71" s="74">
        <v>0.74</v>
      </c>
      <c r="L71" s="117"/>
      <c r="M71" s="121"/>
      <c r="N71" s="121"/>
      <c r="O71" s="121"/>
      <c r="P71" s="121"/>
      <c r="Q71" s="121"/>
      <c r="R71" s="121"/>
      <c r="S71" s="86"/>
      <c r="T71" s="87"/>
      <c r="U71" s="117"/>
      <c r="V71" s="117"/>
      <c r="W71" s="117"/>
    </row>
    <row r="72" spans="1:23" s="116" customFormat="1" ht="14.5">
      <c r="A72" s="115"/>
      <c r="B72" s="72" t="s">
        <v>51</v>
      </c>
      <c r="C72" s="69" t="s">
        <v>114</v>
      </c>
      <c r="D72" s="69" t="s">
        <v>114</v>
      </c>
      <c r="E72" s="69" t="s">
        <v>33</v>
      </c>
      <c r="F72" s="69" t="s">
        <v>44</v>
      </c>
      <c r="G72" s="69" t="s">
        <v>46</v>
      </c>
      <c r="H72" s="69" t="s">
        <v>45</v>
      </c>
      <c r="I72" s="74">
        <f>VALUE(_xlfn.IFS(Table26[[#This Row],[Type]]="Cold Only", "1", Table26[[#This Row],[Type]]="Cook and Cold", "2",Table26[[#This Row],[Type]]="Hot and Cold", "3"))+VALUE(IF(Table26[[#This Row],[Water Storage]]="On Demand",1,0))</f>
        <v>3</v>
      </c>
      <c r="J72" s="74">
        <v>0.66</v>
      </c>
      <c r="L72" s="117"/>
      <c r="M72" s="121"/>
      <c r="N72" s="121"/>
      <c r="O72" s="121"/>
      <c r="P72" s="121"/>
      <c r="Q72" s="121"/>
      <c r="R72" s="121"/>
      <c r="S72" s="86"/>
      <c r="T72" s="87"/>
      <c r="U72" s="117"/>
      <c r="V72" s="117"/>
      <c r="W72" s="117"/>
    </row>
    <row r="73" spans="1:23" s="116" customFormat="1" ht="14.5">
      <c r="A73" s="115"/>
      <c r="B73" s="72" t="s">
        <v>51</v>
      </c>
      <c r="C73" s="69" t="s">
        <v>115</v>
      </c>
      <c r="D73" s="69" t="s">
        <v>115</v>
      </c>
      <c r="E73" s="69" t="s">
        <v>33</v>
      </c>
      <c r="F73" s="69" t="s">
        <v>44</v>
      </c>
      <c r="G73" s="69" t="s">
        <v>46</v>
      </c>
      <c r="H73" s="69" t="s">
        <v>45</v>
      </c>
      <c r="I73" s="74">
        <f>VALUE(_xlfn.IFS(Table26[[#This Row],[Type]]="Cold Only", "1", Table26[[#This Row],[Type]]="Cook and Cold", "2",Table26[[#This Row],[Type]]="Hot and Cold", "3"))+VALUE(IF(Table26[[#This Row],[Water Storage]]="On Demand",1,0))</f>
        <v>3</v>
      </c>
      <c r="J73" s="74">
        <v>0.52</v>
      </c>
      <c r="L73" s="117"/>
      <c r="M73" s="121"/>
      <c r="N73" s="121"/>
      <c r="O73" s="121"/>
      <c r="P73" s="121"/>
      <c r="Q73" s="121"/>
      <c r="R73" s="121"/>
      <c r="S73" s="86"/>
      <c r="T73" s="87"/>
      <c r="U73" s="117"/>
      <c r="V73" s="117"/>
      <c r="W73" s="117"/>
    </row>
    <row r="74" spans="1:23" s="116" customFormat="1" ht="14.5">
      <c r="A74" s="115"/>
      <c r="B74" s="72" t="s">
        <v>133</v>
      </c>
      <c r="C74" s="69" t="s">
        <v>134</v>
      </c>
      <c r="D74" s="69" t="s">
        <v>134</v>
      </c>
      <c r="E74" s="69" t="s">
        <v>33</v>
      </c>
      <c r="F74" s="69" t="s">
        <v>53</v>
      </c>
      <c r="G74" s="69" t="s">
        <v>46</v>
      </c>
      <c r="H74" s="69" t="s">
        <v>45</v>
      </c>
      <c r="I74" s="74">
        <f>VALUE(_xlfn.IFS(Table26[[#This Row],[Type]]="Cold Only", "1", Table26[[#This Row],[Type]]="Cook and Cold", "2",Table26[[#This Row],[Type]]="Hot and Cold", "3"))+VALUE(IF(Table26[[#This Row],[Water Storage]]="On Demand",1,0))</f>
        <v>3</v>
      </c>
      <c r="J74" s="74">
        <v>0.68</v>
      </c>
      <c r="L74" s="117"/>
      <c r="M74" s="121"/>
      <c r="N74" s="121"/>
      <c r="O74" s="121"/>
      <c r="P74" s="121"/>
      <c r="Q74" s="121"/>
      <c r="R74" s="121"/>
      <c r="S74" s="86"/>
      <c r="T74" s="87"/>
      <c r="U74" s="117"/>
      <c r="V74" s="117"/>
      <c r="W74" s="117"/>
    </row>
    <row r="75" spans="1:23" s="116" customFormat="1" ht="14.5">
      <c r="A75" s="115"/>
      <c r="B75" s="72" t="s">
        <v>135</v>
      </c>
      <c r="C75" s="69" t="s">
        <v>69</v>
      </c>
      <c r="D75" s="69" t="s">
        <v>136</v>
      </c>
      <c r="E75" s="69" t="s">
        <v>33</v>
      </c>
      <c r="F75" s="69" t="s">
        <v>53</v>
      </c>
      <c r="G75" s="69"/>
      <c r="H75" s="69" t="s">
        <v>45</v>
      </c>
      <c r="I75" s="74">
        <f>VALUE(_xlfn.IFS(Table26[[#This Row],[Type]]="Cold Only", "1", Table26[[#This Row],[Type]]="Cook and Cold", "2",Table26[[#This Row],[Type]]="Hot and Cold", "3"))+VALUE(IF(Table26[[#This Row],[Water Storage]]="On Demand",1,0))</f>
        <v>3</v>
      </c>
      <c r="J75" s="74">
        <v>0.69</v>
      </c>
      <c r="L75" s="117"/>
      <c r="M75" s="121"/>
      <c r="N75" s="121"/>
      <c r="O75" s="121"/>
      <c r="P75" s="121"/>
      <c r="Q75" s="121"/>
      <c r="R75" s="121"/>
      <c r="S75" s="86"/>
      <c r="T75" s="87"/>
      <c r="U75" s="117"/>
      <c r="V75" s="117"/>
      <c r="W75" s="117"/>
    </row>
    <row r="76" spans="1:23" s="116" customFormat="1" ht="14.5">
      <c r="A76" s="115"/>
      <c r="B76" s="72" t="s">
        <v>59</v>
      </c>
      <c r="C76" s="69" t="s">
        <v>60</v>
      </c>
      <c r="D76" s="69" t="s">
        <v>61</v>
      </c>
      <c r="E76" s="69" t="s">
        <v>33</v>
      </c>
      <c r="F76" s="69" t="s">
        <v>44</v>
      </c>
      <c r="G76" s="69"/>
      <c r="H76" s="69" t="s">
        <v>45</v>
      </c>
      <c r="I76" s="74">
        <f>VALUE(_xlfn.IFS(Table26[[#This Row],[Type]]="Cold Only", "1", Table26[[#This Row],[Type]]="Cook and Cold", "2",Table26[[#This Row],[Type]]="Hot and Cold", "3"))+VALUE(IF(Table26[[#This Row],[Water Storage]]="On Demand",1,0))</f>
        <v>3</v>
      </c>
      <c r="J76" s="74">
        <v>0.81</v>
      </c>
      <c r="L76" s="117"/>
      <c r="M76" s="121"/>
      <c r="N76" s="121"/>
      <c r="O76" s="121"/>
      <c r="P76" s="121"/>
      <c r="Q76" s="121"/>
      <c r="R76" s="121"/>
      <c r="S76" s="86"/>
      <c r="T76" s="87"/>
      <c r="U76" s="117"/>
      <c r="V76" s="117"/>
      <c r="W76" s="117"/>
    </row>
    <row r="77" spans="1:23" s="116" customFormat="1" ht="14.5">
      <c r="A77" s="115"/>
      <c r="B77" s="72" t="s">
        <v>59</v>
      </c>
      <c r="C77" s="69" t="s">
        <v>60</v>
      </c>
      <c r="D77" s="69" t="s">
        <v>62</v>
      </c>
      <c r="E77" s="69" t="s">
        <v>33</v>
      </c>
      <c r="F77" s="69" t="s">
        <v>44</v>
      </c>
      <c r="G77" s="69"/>
      <c r="H77" s="69" t="s">
        <v>45</v>
      </c>
      <c r="I77" s="74">
        <f>VALUE(_xlfn.IFS(Table26[[#This Row],[Type]]="Cold Only", "1", Table26[[#This Row],[Type]]="Cook and Cold", "2",Table26[[#This Row],[Type]]="Hot and Cold", "3"))+VALUE(IF(Table26[[#This Row],[Water Storage]]="On Demand",1,0))</f>
        <v>3</v>
      </c>
      <c r="J77" s="74">
        <v>0.81</v>
      </c>
      <c r="L77" s="117"/>
      <c r="M77" s="121"/>
      <c r="N77" s="121"/>
      <c r="O77" s="121"/>
      <c r="P77" s="121"/>
      <c r="Q77" s="121"/>
      <c r="R77" s="121"/>
      <c r="S77" s="86"/>
      <c r="T77" s="87"/>
      <c r="U77" s="117"/>
      <c r="V77" s="117"/>
      <c r="W77" s="117"/>
    </row>
    <row r="78" spans="1:23" s="116" customFormat="1" ht="14.5">
      <c r="A78" s="115"/>
      <c r="B78" s="72" t="s">
        <v>59</v>
      </c>
      <c r="C78" s="69" t="s">
        <v>60</v>
      </c>
      <c r="D78" s="69" t="s">
        <v>63</v>
      </c>
      <c r="E78" s="69" t="s">
        <v>33</v>
      </c>
      <c r="F78" s="69" t="s">
        <v>44</v>
      </c>
      <c r="G78" s="69"/>
      <c r="H78" s="69" t="s">
        <v>45</v>
      </c>
      <c r="I78" s="74">
        <f>VALUE(_xlfn.IFS(Table26[[#This Row],[Type]]="Cold Only", "1", Table26[[#This Row],[Type]]="Cook and Cold", "2",Table26[[#This Row],[Type]]="Hot and Cold", "3"))+VALUE(IF(Table26[[#This Row],[Water Storage]]="On Demand",1,0))</f>
        <v>3</v>
      </c>
      <c r="J78" s="74">
        <v>0.82</v>
      </c>
      <c r="L78" s="117"/>
      <c r="M78" s="121"/>
      <c r="N78" s="121"/>
      <c r="O78" s="121"/>
      <c r="P78" s="121"/>
      <c r="Q78" s="121"/>
      <c r="R78" s="121"/>
      <c r="S78" s="86"/>
      <c r="T78" s="87"/>
      <c r="U78" s="117"/>
      <c r="V78" s="117"/>
      <c r="W78" s="117"/>
    </row>
    <row r="79" spans="1:23" s="116" customFormat="1" ht="14.5">
      <c r="A79" s="115"/>
      <c r="B79" s="72" t="s">
        <v>59</v>
      </c>
      <c r="C79" s="69" t="s">
        <v>60</v>
      </c>
      <c r="D79" s="69" t="s">
        <v>64</v>
      </c>
      <c r="E79" s="69" t="s">
        <v>33</v>
      </c>
      <c r="F79" s="69" t="s">
        <v>44</v>
      </c>
      <c r="G79" s="69"/>
      <c r="H79" s="69" t="s">
        <v>45</v>
      </c>
      <c r="I79" s="74">
        <f>VALUE(_xlfn.IFS(Table26[[#This Row],[Type]]="Cold Only", "1", Table26[[#This Row],[Type]]="Cook and Cold", "2",Table26[[#This Row],[Type]]="Hot and Cold", "3"))+VALUE(IF(Table26[[#This Row],[Water Storage]]="On Demand",1,0))</f>
        <v>3</v>
      </c>
      <c r="J79" s="74">
        <v>0.82</v>
      </c>
      <c r="L79" s="117"/>
      <c r="M79" s="121"/>
      <c r="N79" s="121"/>
      <c r="O79" s="121"/>
      <c r="P79" s="121"/>
      <c r="Q79" s="121"/>
      <c r="R79" s="121"/>
      <c r="S79" s="86"/>
      <c r="T79" s="87"/>
      <c r="U79" s="117"/>
      <c r="V79" s="117"/>
      <c r="W79" s="117"/>
    </row>
    <row r="80" spans="1:23" s="116" customFormat="1" ht="14.5">
      <c r="A80" s="115"/>
      <c r="B80" s="72" t="s">
        <v>59</v>
      </c>
      <c r="C80" s="69" t="s">
        <v>60</v>
      </c>
      <c r="D80" s="69" t="s">
        <v>65</v>
      </c>
      <c r="E80" s="69" t="s">
        <v>33</v>
      </c>
      <c r="F80" s="69" t="s">
        <v>44</v>
      </c>
      <c r="G80" s="69"/>
      <c r="H80" s="69" t="s">
        <v>45</v>
      </c>
      <c r="I80" s="74">
        <f>VALUE(_xlfn.IFS(Table26[[#This Row],[Type]]="Cold Only", "1", Table26[[#This Row],[Type]]="Cook and Cold", "2",Table26[[#This Row],[Type]]="Hot and Cold", "3"))+VALUE(IF(Table26[[#This Row],[Water Storage]]="On Demand",1,0))</f>
        <v>3</v>
      </c>
      <c r="J80" s="74">
        <v>0.78</v>
      </c>
      <c r="L80" s="117"/>
      <c r="M80" s="121"/>
      <c r="N80" s="121"/>
      <c r="O80" s="121"/>
      <c r="P80" s="121"/>
      <c r="Q80" s="121"/>
      <c r="R80" s="121"/>
      <c r="S80" s="86"/>
      <c r="T80" s="87"/>
      <c r="U80" s="117"/>
      <c r="V80" s="117"/>
      <c r="W80" s="117"/>
    </row>
    <row r="81" spans="1:23" s="116" customFormat="1" ht="14.5">
      <c r="A81" s="115"/>
      <c r="B81" s="72" t="s">
        <v>59</v>
      </c>
      <c r="C81" s="69" t="s">
        <v>60</v>
      </c>
      <c r="D81" s="69" t="s">
        <v>66</v>
      </c>
      <c r="E81" s="69" t="s">
        <v>33</v>
      </c>
      <c r="F81" s="69" t="s">
        <v>44</v>
      </c>
      <c r="G81" s="69"/>
      <c r="H81" s="69" t="s">
        <v>45</v>
      </c>
      <c r="I81" s="74">
        <f>VALUE(_xlfn.IFS(Table26[[#This Row],[Type]]="Cold Only", "1", Table26[[#This Row],[Type]]="Cook and Cold", "2",Table26[[#This Row],[Type]]="Hot and Cold", "3"))+VALUE(IF(Table26[[#This Row],[Water Storage]]="On Demand",1,0))</f>
        <v>3</v>
      </c>
      <c r="J81" s="74">
        <v>0.78</v>
      </c>
      <c r="L81" s="117"/>
      <c r="M81" s="121"/>
      <c r="N81" s="121"/>
      <c r="O81" s="121"/>
      <c r="P81" s="121"/>
      <c r="Q81" s="121"/>
      <c r="R81" s="121"/>
      <c r="S81" s="86"/>
      <c r="T81" s="87"/>
      <c r="U81" s="117"/>
      <c r="V81" s="117"/>
      <c r="W81" s="117"/>
    </row>
    <row r="82" spans="1:23" s="116" customFormat="1" ht="14.5">
      <c r="A82" s="115"/>
      <c r="B82" s="72" t="s">
        <v>59</v>
      </c>
      <c r="C82" s="69" t="s">
        <v>60</v>
      </c>
      <c r="D82" s="69" t="s">
        <v>67</v>
      </c>
      <c r="E82" s="69" t="s">
        <v>33</v>
      </c>
      <c r="F82" s="69" t="s">
        <v>44</v>
      </c>
      <c r="G82" s="69" t="s">
        <v>46</v>
      </c>
      <c r="H82" s="69" t="s">
        <v>45</v>
      </c>
      <c r="I82" s="74">
        <f>VALUE(_xlfn.IFS(Table26[[#This Row],[Type]]="Cold Only", "1", Table26[[#This Row],[Type]]="Cook and Cold", "2",Table26[[#This Row],[Type]]="Hot and Cold", "3"))+VALUE(IF(Table26[[#This Row],[Water Storage]]="On Demand",1,0))</f>
        <v>3</v>
      </c>
      <c r="J82" s="74">
        <v>0.84</v>
      </c>
      <c r="L82" s="117"/>
      <c r="M82" s="121"/>
      <c r="N82" s="121"/>
      <c r="O82" s="121"/>
      <c r="P82" s="121"/>
      <c r="Q82" s="121"/>
      <c r="R82" s="121"/>
      <c r="S82" s="86"/>
      <c r="T82" s="87"/>
      <c r="U82" s="117"/>
      <c r="V82" s="117"/>
      <c r="W82" s="117"/>
    </row>
    <row r="83" spans="1:23" s="116" customFormat="1" ht="14.5">
      <c r="A83" s="115"/>
      <c r="B83" s="72" t="s">
        <v>59</v>
      </c>
      <c r="C83" s="69" t="s">
        <v>60</v>
      </c>
      <c r="D83" s="69" t="s">
        <v>68</v>
      </c>
      <c r="E83" s="69" t="s">
        <v>33</v>
      </c>
      <c r="F83" s="69" t="s">
        <v>44</v>
      </c>
      <c r="G83" s="69" t="s">
        <v>46</v>
      </c>
      <c r="H83" s="69" t="s">
        <v>45</v>
      </c>
      <c r="I83" s="74">
        <f>VALUE(_xlfn.IFS(Table26[[#This Row],[Type]]="Cold Only", "1", Table26[[#This Row],[Type]]="Cook and Cold", "2",Table26[[#This Row],[Type]]="Hot and Cold", "3"))+VALUE(IF(Table26[[#This Row],[Water Storage]]="On Demand",1,0))</f>
        <v>3</v>
      </c>
      <c r="J83" s="74">
        <v>0.84</v>
      </c>
      <c r="L83" s="117"/>
      <c r="M83" s="121"/>
      <c r="N83" s="121"/>
      <c r="O83" s="121"/>
      <c r="P83" s="121"/>
      <c r="Q83" s="121"/>
      <c r="R83" s="121"/>
      <c r="S83" s="86"/>
      <c r="T83" s="87"/>
      <c r="U83" s="117"/>
      <c r="V83" s="117"/>
      <c r="W83" s="117"/>
    </row>
    <row r="84" spans="1:23" s="116" customFormat="1" ht="14.5">
      <c r="A84" s="115"/>
      <c r="B84" s="72" t="s">
        <v>59</v>
      </c>
      <c r="C84" s="69" t="s">
        <v>69</v>
      </c>
      <c r="D84" s="69" t="s">
        <v>70</v>
      </c>
      <c r="E84" s="69" t="s">
        <v>33</v>
      </c>
      <c r="F84" s="69" t="s">
        <v>53</v>
      </c>
      <c r="G84" s="69"/>
      <c r="H84" s="69" t="s">
        <v>45</v>
      </c>
      <c r="I84" s="74">
        <f>VALUE(_xlfn.IFS(Table26[[#This Row],[Type]]="Cold Only", "1", Table26[[#This Row],[Type]]="Cook and Cold", "2",Table26[[#This Row],[Type]]="Hot and Cold", "3"))+VALUE(IF(Table26[[#This Row],[Water Storage]]="On Demand",1,0))</f>
        <v>3</v>
      </c>
      <c r="J84" s="74">
        <v>0.81</v>
      </c>
      <c r="L84" s="117"/>
      <c r="M84" s="121"/>
      <c r="N84" s="121"/>
      <c r="O84" s="121"/>
      <c r="P84" s="121"/>
      <c r="Q84" s="121"/>
      <c r="R84" s="121"/>
      <c r="S84" s="86"/>
      <c r="T84" s="87"/>
      <c r="U84" s="117"/>
      <c r="V84" s="117"/>
      <c r="W84" s="117"/>
    </row>
    <row r="85" spans="1:23" s="116" customFormat="1" ht="14.5">
      <c r="A85" s="115"/>
      <c r="B85" s="72" t="s">
        <v>59</v>
      </c>
      <c r="C85" s="69" t="s">
        <v>69</v>
      </c>
      <c r="D85" s="69" t="s">
        <v>71</v>
      </c>
      <c r="E85" s="69" t="s">
        <v>33</v>
      </c>
      <c r="F85" s="69" t="s">
        <v>53</v>
      </c>
      <c r="G85" s="69"/>
      <c r="H85" s="69" t="s">
        <v>45</v>
      </c>
      <c r="I85" s="74">
        <f>VALUE(_xlfn.IFS(Table26[[#This Row],[Type]]="Cold Only", "1", Table26[[#This Row],[Type]]="Cook and Cold", "2",Table26[[#This Row],[Type]]="Hot and Cold", "3"))+VALUE(IF(Table26[[#This Row],[Water Storage]]="On Demand",1,0))</f>
        <v>3</v>
      </c>
      <c r="J85" s="74">
        <v>0.81</v>
      </c>
      <c r="L85" s="117"/>
      <c r="M85" s="121"/>
      <c r="N85" s="121"/>
      <c r="O85" s="121"/>
      <c r="P85" s="121"/>
      <c r="Q85" s="121"/>
      <c r="R85" s="121"/>
      <c r="S85" s="86"/>
      <c r="T85" s="87"/>
      <c r="U85" s="117"/>
      <c r="V85" s="117"/>
      <c r="W85" s="117"/>
    </row>
    <row r="86" spans="1:23" s="116" customFormat="1" ht="14.5">
      <c r="A86" s="115"/>
      <c r="B86" s="72" t="s">
        <v>59</v>
      </c>
      <c r="C86" s="69" t="s">
        <v>69</v>
      </c>
      <c r="D86" s="69" t="s">
        <v>72</v>
      </c>
      <c r="E86" s="69" t="s">
        <v>33</v>
      </c>
      <c r="F86" s="69" t="s">
        <v>53</v>
      </c>
      <c r="G86" s="69"/>
      <c r="H86" s="69" t="s">
        <v>45</v>
      </c>
      <c r="I86" s="74">
        <f>VALUE(_xlfn.IFS(Table26[[#This Row],[Type]]="Cold Only", "1", Table26[[#This Row],[Type]]="Cook and Cold", "2",Table26[[#This Row],[Type]]="Hot and Cold", "3"))+VALUE(IF(Table26[[#This Row],[Water Storage]]="On Demand",1,0))</f>
        <v>3</v>
      </c>
      <c r="J86" s="74">
        <v>0.81</v>
      </c>
      <c r="L86" s="117"/>
      <c r="M86" s="121"/>
      <c r="N86" s="121"/>
      <c r="O86" s="121"/>
      <c r="P86" s="121"/>
      <c r="Q86" s="121"/>
      <c r="R86" s="121"/>
      <c r="S86" s="86"/>
      <c r="T86" s="87"/>
      <c r="U86" s="117"/>
      <c r="V86" s="117"/>
      <c r="W86" s="117"/>
    </row>
    <row r="87" spans="1:23" s="116" customFormat="1" ht="14.5">
      <c r="A87" s="115"/>
      <c r="B87" s="72" t="s">
        <v>59</v>
      </c>
      <c r="C87" s="69" t="s">
        <v>69</v>
      </c>
      <c r="D87" s="69" t="s">
        <v>73</v>
      </c>
      <c r="E87" s="69" t="s">
        <v>33</v>
      </c>
      <c r="F87" s="69" t="s">
        <v>53</v>
      </c>
      <c r="G87" s="69"/>
      <c r="H87" s="69" t="s">
        <v>45</v>
      </c>
      <c r="I87" s="74">
        <f>VALUE(_xlfn.IFS(Table26[[#This Row],[Type]]="Cold Only", "1", Table26[[#This Row],[Type]]="Cook and Cold", "2",Table26[[#This Row],[Type]]="Hot and Cold", "3"))+VALUE(IF(Table26[[#This Row],[Water Storage]]="On Demand",1,0))</f>
        <v>3</v>
      </c>
      <c r="J87" s="74">
        <v>0.81</v>
      </c>
      <c r="L87" s="117"/>
      <c r="M87" s="121"/>
      <c r="N87" s="121"/>
      <c r="O87" s="121"/>
      <c r="P87" s="121"/>
      <c r="Q87" s="121"/>
      <c r="R87" s="121"/>
      <c r="S87" s="86"/>
      <c r="T87" s="87"/>
      <c r="U87" s="117"/>
      <c r="V87" s="117"/>
      <c r="W87" s="117"/>
    </row>
    <row r="88" spans="1:23" s="116" customFormat="1" ht="14.5">
      <c r="A88" s="115"/>
      <c r="B88" s="72" t="s">
        <v>59</v>
      </c>
      <c r="C88" s="69" t="s">
        <v>69</v>
      </c>
      <c r="D88" s="69" t="s">
        <v>74</v>
      </c>
      <c r="E88" s="69" t="s">
        <v>33</v>
      </c>
      <c r="F88" s="69" t="s">
        <v>53</v>
      </c>
      <c r="G88" s="69"/>
      <c r="H88" s="69" t="s">
        <v>45</v>
      </c>
      <c r="I88" s="74">
        <f>VALUE(_xlfn.IFS(Table26[[#This Row],[Type]]="Cold Only", "1", Table26[[#This Row],[Type]]="Cook and Cold", "2",Table26[[#This Row],[Type]]="Hot and Cold", "3"))+VALUE(IF(Table26[[#This Row],[Water Storage]]="On Demand",1,0))</f>
        <v>3</v>
      </c>
      <c r="J88" s="74">
        <v>0.81</v>
      </c>
      <c r="L88" s="117"/>
      <c r="M88" s="121"/>
      <c r="N88" s="121"/>
      <c r="O88" s="121"/>
      <c r="P88" s="121"/>
      <c r="Q88" s="121"/>
      <c r="R88" s="121"/>
      <c r="S88" s="86"/>
      <c r="T88" s="87"/>
      <c r="U88" s="117"/>
      <c r="V88" s="117"/>
      <c r="W88" s="117"/>
    </row>
    <row r="89" spans="1:23" s="116" customFormat="1" ht="14.5">
      <c r="A89" s="115"/>
      <c r="B89" s="72" t="s">
        <v>59</v>
      </c>
      <c r="C89" s="69" t="s">
        <v>69</v>
      </c>
      <c r="D89" s="69" t="s">
        <v>75</v>
      </c>
      <c r="E89" s="69" t="s">
        <v>33</v>
      </c>
      <c r="F89" s="69" t="s">
        <v>53</v>
      </c>
      <c r="G89" s="69"/>
      <c r="H89" s="69" t="s">
        <v>45</v>
      </c>
      <c r="I89" s="74">
        <f>VALUE(_xlfn.IFS(Table26[[#This Row],[Type]]="Cold Only", "1", Table26[[#This Row],[Type]]="Cook and Cold", "2",Table26[[#This Row],[Type]]="Hot and Cold", "3"))+VALUE(IF(Table26[[#This Row],[Water Storage]]="On Demand",1,0))</f>
        <v>3</v>
      </c>
      <c r="J89" s="74">
        <v>0.81</v>
      </c>
      <c r="L89" s="117"/>
      <c r="M89" s="121"/>
      <c r="N89" s="121"/>
      <c r="O89" s="121"/>
      <c r="P89" s="121"/>
      <c r="Q89" s="121"/>
      <c r="R89" s="121"/>
      <c r="S89" s="86"/>
      <c r="T89" s="87"/>
      <c r="U89" s="117"/>
      <c r="V89" s="117"/>
      <c r="W89" s="117"/>
    </row>
    <row r="90" spans="1:23" s="116" customFormat="1" ht="14.5">
      <c r="A90" s="115"/>
      <c r="B90" s="72" t="s">
        <v>59</v>
      </c>
      <c r="C90" s="69" t="s">
        <v>69</v>
      </c>
      <c r="D90" s="69" t="s">
        <v>76</v>
      </c>
      <c r="E90" s="69" t="s">
        <v>33</v>
      </c>
      <c r="F90" s="69" t="s">
        <v>53</v>
      </c>
      <c r="G90" s="69"/>
      <c r="H90" s="69" t="s">
        <v>45</v>
      </c>
      <c r="I90" s="74">
        <f>VALUE(_xlfn.IFS(Table26[[#This Row],[Type]]="Cold Only", "1", Table26[[#This Row],[Type]]="Cook and Cold", "2",Table26[[#This Row],[Type]]="Hot and Cold", "3"))+VALUE(IF(Table26[[#This Row],[Water Storage]]="On Demand",1,0))</f>
        <v>3</v>
      </c>
      <c r="J90" s="74">
        <v>0.8</v>
      </c>
      <c r="L90" s="117"/>
      <c r="M90" s="121"/>
      <c r="N90" s="121"/>
      <c r="O90" s="121"/>
      <c r="P90" s="121"/>
      <c r="Q90" s="121"/>
      <c r="R90" s="121"/>
      <c r="S90" s="86"/>
      <c r="T90" s="87"/>
      <c r="U90" s="117"/>
      <c r="V90" s="117"/>
      <c r="W90" s="117"/>
    </row>
    <row r="91" spans="1:23" s="116" customFormat="1" ht="14.5">
      <c r="A91" s="115"/>
      <c r="B91" s="72" t="s">
        <v>59</v>
      </c>
      <c r="C91" s="69" t="s">
        <v>69</v>
      </c>
      <c r="D91" s="69" t="s">
        <v>77</v>
      </c>
      <c r="E91" s="69" t="s">
        <v>33</v>
      </c>
      <c r="F91" s="69" t="s">
        <v>53</v>
      </c>
      <c r="G91" s="69"/>
      <c r="H91" s="69" t="s">
        <v>45</v>
      </c>
      <c r="I91" s="74">
        <f>VALUE(_xlfn.IFS(Table26[[#This Row],[Type]]="Cold Only", "1", Table26[[#This Row],[Type]]="Cook and Cold", "2",Table26[[#This Row],[Type]]="Hot and Cold", "3"))+VALUE(IF(Table26[[#This Row],[Water Storage]]="On Demand",1,0))</f>
        <v>3</v>
      </c>
      <c r="J91" s="74">
        <v>0.8</v>
      </c>
      <c r="L91" s="117"/>
      <c r="M91" s="121"/>
      <c r="N91" s="121"/>
      <c r="O91" s="121"/>
      <c r="P91" s="121"/>
      <c r="Q91" s="121"/>
      <c r="R91" s="121"/>
      <c r="S91" s="86"/>
      <c r="T91" s="87"/>
      <c r="U91" s="117"/>
      <c r="V91" s="117"/>
      <c r="W91" s="117"/>
    </row>
    <row r="92" spans="1:23" s="116" customFormat="1" ht="14.5">
      <c r="A92" s="115"/>
      <c r="B92" s="72" t="s">
        <v>59</v>
      </c>
      <c r="C92" s="69" t="s">
        <v>69</v>
      </c>
      <c r="D92" s="69" t="s">
        <v>78</v>
      </c>
      <c r="E92" s="69" t="s">
        <v>33</v>
      </c>
      <c r="F92" s="69" t="s">
        <v>50</v>
      </c>
      <c r="G92" s="69"/>
      <c r="H92" s="69" t="s">
        <v>45</v>
      </c>
      <c r="I92" s="74">
        <f>VALUE(_xlfn.IFS(Table26[[#This Row],[Type]]="Cold Only", "1", Table26[[#This Row],[Type]]="Cook and Cold", "2",Table26[[#This Row],[Type]]="Hot and Cold", "3"))+VALUE(IF(Table26[[#This Row],[Water Storage]]="On Demand",1,0))</f>
        <v>3</v>
      </c>
      <c r="J92" s="74">
        <v>0.85</v>
      </c>
      <c r="L92" s="117"/>
      <c r="M92" s="121"/>
      <c r="N92" s="121"/>
      <c r="O92" s="121"/>
      <c r="P92" s="121"/>
      <c r="Q92" s="121"/>
      <c r="R92" s="121"/>
      <c r="S92" s="86"/>
      <c r="T92" s="87"/>
      <c r="U92" s="117"/>
      <c r="V92" s="117"/>
      <c r="W92" s="117"/>
    </row>
    <row r="93" spans="1:23" s="116" customFormat="1" ht="14.5">
      <c r="A93" s="115"/>
      <c r="B93" s="72" t="s">
        <v>59</v>
      </c>
      <c r="C93" s="69" t="s">
        <v>69</v>
      </c>
      <c r="D93" s="69" t="s">
        <v>137</v>
      </c>
      <c r="E93" s="69" t="s">
        <v>33</v>
      </c>
      <c r="F93" s="69" t="s">
        <v>53</v>
      </c>
      <c r="G93" s="69"/>
      <c r="H93" s="69" t="s">
        <v>45</v>
      </c>
      <c r="I93" s="74">
        <f>VALUE(_xlfn.IFS(Table26[[#This Row],[Type]]="Cold Only", "1", Table26[[#This Row],[Type]]="Cook and Cold", "2",Table26[[#This Row],[Type]]="Hot and Cold", "3"))+VALUE(IF(Table26[[#This Row],[Water Storage]]="On Demand",1,0))</f>
        <v>3</v>
      </c>
      <c r="J93" s="74">
        <v>0.69</v>
      </c>
      <c r="L93" s="117"/>
      <c r="M93" s="121"/>
      <c r="N93" s="121"/>
      <c r="O93" s="121"/>
      <c r="P93" s="121"/>
      <c r="Q93" s="121"/>
      <c r="R93" s="121"/>
      <c r="S93" s="86"/>
      <c r="T93" s="87"/>
      <c r="U93" s="117"/>
      <c r="V93" s="117"/>
      <c r="W93" s="117"/>
    </row>
    <row r="94" spans="1:23" s="116" customFormat="1" ht="14.5">
      <c r="A94" s="115"/>
      <c r="B94" s="72" t="s">
        <v>59</v>
      </c>
      <c r="C94" s="69" t="s">
        <v>69</v>
      </c>
      <c r="D94" s="69" t="s">
        <v>138</v>
      </c>
      <c r="E94" s="69" t="s">
        <v>33</v>
      </c>
      <c r="F94" s="69" t="s">
        <v>53</v>
      </c>
      <c r="G94" s="69"/>
      <c r="H94" s="69" t="s">
        <v>45</v>
      </c>
      <c r="I94" s="74">
        <f>VALUE(_xlfn.IFS(Table26[[#This Row],[Type]]="Cold Only", "1", Table26[[#This Row],[Type]]="Cook and Cold", "2",Table26[[#This Row],[Type]]="Hot and Cold", "3"))+VALUE(IF(Table26[[#This Row],[Water Storage]]="On Demand",1,0))</f>
        <v>3</v>
      </c>
      <c r="J94" s="74">
        <v>0.69</v>
      </c>
      <c r="L94" s="117"/>
      <c r="M94" s="121"/>
      <c r="N94" s="121"/>
      <c r="O94" s="121"/>
      <c r="P94" s="121"/>
      <c r="Q94" s="121"/>
      <c r="R94" s="121"/>
      <c r="S94" s="86"/>
      <c r="T94" s="87"/>
      <c r="U94" s="117"/>
      <c r="V94" s="117"/>
      <c r="W94" s="117"/>
    </row>
    <row r="95" spans="1:23" s="116" customFormat="1" ht="14.5">
      <c r="A95" s="115"/>
      <c r="B95" s="72" t="s">
        <v>59</v>
      </c>
      <c r="C95" s="69" t="s">
        <v>69</v>
      </c>
      <c r="D95" s="69" t="s">
        <v>141</v>
      </c>
      <c r="E95" s="69" t="s">
        <v>33</v>
      </c>
      <c r="F95" s="69" t="s">
        <v>53</v>
      </c>
      <c r="G95" s="69"/>
      <c r="H95" s="69" t="s">
        <v>45</v>
      </c>
      <c r="I95" s="74">
        <f>VALUE(_xlfn.IFS(Table26[[#This Row],[Type]]="Cold Only", "1", Table26[[#This Row],[Type]]="Cook and Cold", "2",Table26[[#This Row],[Type]]="Hot and Cold", "3"))+VALUE(IF(Table26[[#This Row],[Water Storage]]="On Demand",1,0))</f>
        <v>3</v>
      </c>
      <c r="J95" s="74">
        <v>0.69</v>
      </c>
      <c r="L95" s="117"/>
      <c r="M95" s="121"/>
      <c r="N95" s="121"/>
      <c r="O95" s="121"/>
      <c r="P95" s="121"/>
      <c r="Q95" s="121"/>
      <c r="R95" s="121"/>
      <c r="S95" s="86"/>
      <c r="T95" s="87"/>
      <c r="U95" s="117"/>
      <c r="V95" s="117"/>
      <c r="W95" s="117"/>
    </row>
    <row r="96" spans="1:23" s="116" customFormat="1" ht="14.5">
      <c r="A96" s="115"/>
      <c r="B96" s="72" t="s">
        <v>59</v>
      </c>
      <c r="C96" s="69" t="s">
        <v>69</v>
      </c>
      <c r="D96" s="69" t="s">
        <v>142</v>
      </c>
      <c r="E96" s="69" t="s">
        <v>33</v>
      </c>
      <c r="F96" s="69" t="s">
        <v>53</v>
      </c>
      <c r="G96" s="69"/>
      <c r="H96" s="69" t="s">
        <v>45</v>
      </c>
      <c r="I96" s="74">
        <f>VALUE(_xlfn.IFS(Table26[[#This Row],[Type]]="Cold Only", "1", Table26[[#This Row],[Type]]="Cook and Cold", "2",Table26[[#This Row],[Type]]="Hot and Cold", "3"))+VALUE(IF(Table26[[#This Row],[Water Storage]]="On Demand",1,0))</f>
        <v>3</v>
      </c>
      <c r="J96" s="74">
        <v>0.69</v>
      </c>
      <c r="L96" s="117"/>
      <c r="M96" s="121"/>
      <c r="N96" s="121"/>
      <c r="O96" s="121"/>
      <c r="P96" s="121"/>
      <c r="Q96" s="121"/>
      <c r="R96" s="121"/>
      <c r="S96" s="86"/>
      <c r="T96" s="87"/>
      <c r="U96" s="117"/>
      <c r="V96" s="117"/>
      <c r="W96" s="117"/>
    </row>
    <row r="97" spans="1:23" s="116" customFormat="1" ht="14.5">
      <c r="A97" s="115"/>
      <c r="B97" s="72" t="s">
        <v>59</v>
      </c>
      <c r="C97" s="69" t="s">
        <v>69</v>
      </c>
      <c r="D97" s="69" t="s">
        <v>86</v>
      </c>
      <c r="E97" s="69" t="s">
        <v>33</v>
      </c>
      <c r="F97" s="69" t="s">
        <v>50</v>
      </c>
      <c r="G97" s="69"/>
      <c r="H97" s="69" t="s">
        <v>45</v>
      </c>
      <c r="I97" s="74">
        <f>VALUE(_xlfn.IFS(Table26[[#This Row],[Type]]="Cold Only", "1", Table26[[#This Row],[Type]]="Cook and Cold", "2",Table26[[#This Row],[Type]]="Hot and Cold", "3"))+VALUE(IF(Table26[[#This Row],[Water Storage]]="On Demand",1,0))</f>
        <v>3</v>
      </c>
      <c r="J97" s="74">
        <v>0.84</v>
      </c>
      <c r="L97" s="117"/>
      <c r="M97" s="121"/>
      <c r="N97" s="121"/>
      <c r="O97" s="121"/>
      <c r="P97" s="121"/>
      <c r="Q97" s="121"/>
      <c r="R97" s="121"/>
      <c r="S97" s="86"/>
      <c r="T97" s="87"/>
      <c r="U97" s="117"/>
      <c r="V97" s="117"/>
      <c r="W97" s="117"/>
    </row>
    <row r="98" spans="1:23" s="116" customFormat="1" ht="14.5">
      <c r="A98" s="115"/>
      <c r="B98" s="72" t="s">
        <v>59</v>
      </c>
      <c r="C98" s="69" t="s">
        <v>69</v>
      </c>
      <c r="D98" s="69" t="s">
        <v>144</v>
      </c>
      <c r="E98" s="69" t="s">
        <v>33</v>
      </c>
      <c r="F98" s="69" t="s">
        <v>53</v>
      </c>
      <c r="G98" s="69"/>
      <c r="H98" s="69" t="s">
        <v>45</v>
      </c>
      <c r="I98" s="74">
        <f>VALUE(_xlfn.IFS(Table26[[#This Row],[Type]]="Cold Only", "1", Table26[[#This Row],[Type]]="Cook and Cold", "2",Table26[[#This Row],[Type]]="Hot and Cold", "3"))+VALUE(IF(Table26[[#This Row],[Water Storage]]="On Demand",1,0))</f>
        <v>3</v>
      </c>
      <c r="J98" s="74">
        <v>0.69</v>
      </c>
      <c r="L98" s="117"/>
      <c r="M98" s="121"/>
      <c r="N98" s="121"/>
      <c r="O98" s="121"/>
      <c r="P98" s="121"/>
      <c r="Q98" s="121"/>
      <c r="R98" s="121"/>
      <c r="S98" s="86"/>
      <c r="T98" s="87"/>
      <c r="U98" s="117"/>
      <c r="V98" s="117"/>
      <c r="W98" s="117"/>
    </row>
    <row r="99" spans="1:23" s="116" customFormat="1" ht="14.5">
      <c r="A99" s="115"/>
      <c r="B99" s="72" t="s">
        <v>59</v>
      </c>
      <c r="C99" s="69" t="s">
        <v>69</v>
      </c>
      <c r="D99" s="69" t="s">
        <v>155</v>
      </c>
      <c r="E99" s="69" t="s">
        <v>33</v>
      </c>
      <c r="F99" s="69" t="s">
        <v>53</v>
      </c>
      <c r="G99" s="69"/>
      <c r="H99" s="69" t="s">
        <v>45</v>
      </c>
      <c r="I99" s="74">
        <f>VALUE(_xlfn.IFS(Table26[[#This Row],[Type]]="Cold Only", "1", Table26[[#This Row],[Type]]="Cook and Cold", "2",Table26[[#This Row],[Type]]="Hot and Cold", "3"))+VALUE(IF(Table26[[#This Row],[Water Storage]]="On Demand",1,0))</f>
        <v>3</v>
      </c>
      <c r="J99" s="74">
        <v>0.69</v>
      </c>
      <c r="L99" s="117"/>
      <c r="M99" s="121"/>
      <c r="N99" s="121"/>
      <c r="O99" s="121"/>
      <c r="P99" s="121"/>
      <c r="Q99" s="121"/>
      <c r="R99" s="121"/>
      <c r="S99" s="86"/>
      <c r="T99" s="87"/>
      <c r="U99" s="117"/>
      <c r="V99" s="117"/>
      <c r="W99" s="117"/>
    </row>
    <row r="100" spans="1:23" s="116" customFormat="1" ht="14.5">
      <c r="A100" s="115"/>
      <c r="B100" s="72" t="s">
        <v>59</v>
      </c>
      <c r="C100" s="69" t="s">
        <v>69</v>
      </c>
      <c r="D100" s="69" t="s">
        <v>90</v>
      </c>
      <c r="E100" s="69" t="s">
        <v>33</v>
      </c>
      <c r="F100" s="69" t="s">
        <v>53</v>
      </c>
      <c r="G100" s="69"/>
      <c r="H100" s="69" t="s">
        <v>45</v>
      </c>
      <c r="I100" s="74">
        <f>VALUE(_xlfn.IFS(Table26[[#This Row],[Type]]="Cold Only", "1", Table26[[#This Row],[Type]]="Cook and Cold", "2",Table26[[#This Row],[Type]]="Hot and Cold", "3"))+VALUE(IF(Table26[[#This Row],[Water Storage]]="On Demand",1,0))</f>
        <v>3</v>
      </c>
      <c r="J100" s="74">
        <v>0.81</v>
      </c>
      <c r="L100" s="117"/>
      <c r="M100" s="121"/>
      <c r="N100" s="121"/>
      <c r="O100" s="121"/>
      <c r="P100" s="121"/>
      <c r="Q100" s="121"/>
      <c r="R100" s="121"/>
      <c r="S100" s="86"/>
      <c r="T100" s="87"/>
      <c r="U100" s="117"/>
      <c r="V100" s="117"/>
      <c r="W100" s="117"/>
    </row>
    <row r="101" spans="1:23" s="116" customFormat="1" ht="14.5">
      <c r="A101" s="115"/>
      <c r="B101" s="72" t="s">
        <v>59</v>
      </c>
      <c r="C101" s="69" t="s">
        <v>69</v>
      </c>
      <c r="D101" s="69" t="s">
        <v>91</v>
      </c>
      <c r="E101" s="69" t="s">
        <v>33</v>
      </c>
      <c r="F101" s="69" t="s">
        <v>53</v>
      </c>
      <c r="G101" s="69"/>
      <c r="H101" s="69" t="s">
        <v>45</v>
      </c>
      <c r="I101" s="74">
        <f>VALUE(_xlfn.IFS(Table26[[#This Row],[Type]]="Cold Only", "1", Table26[[#This Row],[Type]]="Cook and Cold", "2",Table26[[#This Row],[Type]]="Hot and Cold", "3"))+VALUE(IF(Table26[[#This Row],[Water Storage]]="On Demand",1,0))</f>
        <v>3</v>
      </c>
      <c r="J101" s="74">
        <v>0.81</v>
      </c>
      <c r="L101" s="117"/>
      <c r="M101" s="121"/>
      <c r="N101" s="121"/>
      <c r="O101" s="121"/>
      <c r="P101" s="121"/>
      <c r="Q101" s="121"/>
      <c r="R101" s="121"/>
      <c r="S101" s="86"/>
      <c r="T101" s="87"/>
      <c r="U101" s="117"/>
      <c r="V101" s="117"/>
      <c r="W101" s="117"/>
    </row>
    <row r="102" spans="1:23" s="116" customFormat="1" ht="14.5">
      <c r="A102" s="115"/>
      <c r="B102" s="72" t="s">
        <v>59</v>
      </c>
      <c r="C102" s="69" t="s">
        <v>69</v>
      </c>
      <c r="D102" s="69" t="s">
        <v>92</v>
      </c>
      <c r="E102" s="69" t="s">
        <v>33</v>
      </c>
      <c r="F102" s="69" t="s">
        <v>53</v>
      </c>
      <c r="G102" s="69"/>
      <c r="H102" s="69" t="s">
        <v>45</v>
      </c>
      <c r="I102" s="74">
        <f>VALUE(_xlfn.IFS(Table26[[#This Row],[Type]]="Cold Only", "1", Table26[[#This Row],[Type]]="Cook and Cold", "2",Table26[[#This Row],[Type]]="Hot and Cold", "3"))+VALUE(IF(Table26[[#This Row],[Water Storage]]="On Demand",1,0))</f>
        <v>3</v>
      </c>
      <c r="J102" s="74">
        <v>0.78</v>
      </c>
      <c r="L102" s="117"/>
      <c r="M102" s="121"/>
      <c r="N102" s="121"/>
      <c r="O102" s="121"/>
      <c r="P102" s="121"/>
      <c r="Q102" s="121"/>
      <c r="R102" s="121"/>
      <c r="S102" s="86"/>
      <c r="T102" s="87"/>
      <c r="U102" s="117"/>
      <c r="V102" s="117"/>
      <c r="W102" s="117"/>
    </row>
    <row r="103" spans="1:23" s="116" customFormat="1" ht="14.5">
      <c r="A103" s="115"/>
      <c r="B103" s="72" t="s">
        <v>59</v>
      </c>
      <c r="C103" s="69" t="s">
        <v>69</v>
      </c>
      <c r="D103" s="69" t="s">
        <v>93</v>
      </c>
      <c r="E103" s="69" t="s">
        <v>33</v>
      </c>
      <c r="F103" s="69" t="s">
        <v>53</v>
      </c>
      <c r="G103" s="69"/>
      <c r="H103" s="69" t="s">
        <v>45</v>
      </c>
      <c r="I103" s="74">
        <f>VALUE(_xlfn.IFS(Table26[[#This Row],[Type]]="Cold Only", "1", Table26[[#This Row],[Type]]="Cook and Cold", "2",Table26[[#This Row],[Type]]="Hot and Cold", "3"))+VALUE(IF(Table26[[#This Row],[Water Storage]]="On Demand",1,0))</f>
        <v>3</v>
      </c>
      <c r="J103" s="74">
        <v>0.78</v>
      </c>
      <c r="L103" s="117"/>
      <c r="M103" s="121"/>
      <c r="N103" s="121"/>
      <c r="O103" s="121"/>
      <c r="P103" s="121"/>
      <c r="Q103" s="121"/>
      <c r="R103" s="121"/>
      <c r="S103" s="86"/>
      <c r="T103" s="87"/>
      <c r="U103" s="117"/>
      <c r="V103" s="117"/>
      <c r="W103" s="117"/>
    </row>
    <row r="104" spans="1:23" s="116" customFormat="1" ht="14.5">
      <c r="A104" s="115"/>
      <c r="B104" s="72" t="s">
        <v>59</v>
      </c>
      <c r="C104" s="69" t="s">
        <v>69</v>
      </c>
      <c r="D104" s="69" t="s">
        <v>94</v>
      </c>
      <c r="E104" s="69" t="s">
        <v>33</v>
      </c>
      <c r="F104" s="69" t="s">
        <v>53</v>
      </c>
      <c r="G104" s="69"/>
      <c r="H104" s="69" t="s">
        <v>45</v>
      </c>
      <c r="I104" s="74">
        <f>VALUE(_xlfn.IFS(Table26[[#This Row],[Type]]="Cold Only", "1", Table26[[#This Row],[Type]]="Cook and Cold", "2",Table26[[#This Row],[Type]]="Hot and Cold", "3"))+VALUE(IF(Table26[[#This Row],[Water Storage]]="On Demand",1,0))</f>
        <v>3</v>
      </c>
      <c r="J104" s="74">
        <v>0.78</v>
      </c>
      <c r="L104" s="117"/>
      <c r="M104" s="121"/>
      <c r="N104" s="121"/>
      <c r="O104" s="121"/>
      <c r="P104" s="121"/>
      <c r="Q104" s="121"/>
      <c r="R104" s="121"/>
      <c r="S104" s="86"/>
      <c r="T104" s="87"/>
      <c r="U104" s="117"/>
      <c r="V104" s="117"/>
      <c r="W104" s="117"/>
    </row>
    <row r="105" spans="1:23" s="116" customFormat="1" ht="14.5">
      <c r="A105" s="115"/>
      <c r="B105" s="72" t="s">
        <v>59</v>
      </c>
      <c r="C105" s="69" t="s">
        <v>69</v>
      </c>
      <c r="D105" s="69" t="s">
        <v>95</v>
      </c>
      <c r="E105" s="69" t="s">
        <v>33</v>
      </c>
      <c r="F105" s="69" t="s">
        <v>53</v>
      </c>
      <c r="G105" s="69"/>
      <c r="H105" s="69" t="s">
        <v>45</v>
      </c>
      <c r="I105" s="74">
        <f>VALUE(_xlfn.IFS(Table26[[#This Row],[Type]]="Cold Only", "1", Table26[[#This Row],[Type]]="Cook and Cold", "2",Table26[[#This Row],[Type]]="Hot and Cold", "3"))+VALUE(IF(Table26[[#This Row],[Water Storage]]="On Demand",1,0))</f>
        <v>3</v>
      </c>
      <c r="J105" s="74">
        <v>0.78</v>
      </c>
      <c r="L105" s="117"/>
      <c r="M105" s="121"/>
      <c r="N105" s="121"/>
      <c r="O105" s="121"/>
      <c r="P105" s="121"/>
      <c r="Q105" s="121"/>
      <c r="R105" s="121"/>
      <c r="S105" s="86"/>
      <c r="T105" s="87"/>
      <c r="U105" s="117"/>
      <c r="V105" s="117"/>
      <c r="W105" s="117"/>
    </row>
    <row r="106" spans="1:23" s="116" customFormat="1" ht="14.5">
      <c r="A106" s="115"/>
      <c r="B106" s="72" t="s">
        <v>59</v>
      </c>
      <c r="C106" s="69" t="s">
        <v>69</v>
      </c>
      <c r="D106" s="69" t="s">
        <v>96</v>
      </c>
      <c r="E106" s="69" t="s">
        <v>33</v>
      </c>
      <c r="F106" s="69" t="s">
        <v>53</v>
      </c>
      <c r="G106" s="69"/>
      <c r="H106" s="69" t="s">
        <v>45</v>
      </c>
      <c r="I106" s="74">
        <f>VALUE(_xlfn.IFS(Table26[[#This Row],[Type]]="Cold Only", "1", Table26[[#This Row],[Type]]="Cook and Cold", "2",Table26[[#This Row],[Type]]="Hot and Cold", "3"))+VALUE(IF(Table26[[#This Row],[Water Storage]]="On Demand",1,0))</f>
        <v>3</v>
      </c>
      <c r="J106" s="74">
        <v>0.81</v>
      </c>
      <c r="L106" s="117"/>
      <c r="M106" s="121"/>
      <c r="N106" s="121"/>
      <c r="O106" s="121"/>
      <c r="P106" s="121"/>
      <c r="Q106" s="121"/>
      <c r="R106" s="121"/>
      <c r="S106" s="86"/>
      <c r="T106" s="87"/>
      <c r="U106" s="117"/>
      <c r="V106" s="117"/>
      <c r="W106" s="117"/>
    </row>
    <row r="107" spans="1:23" s="116" customFormat="1" ht="14.5">
      <c r="A107" s="115"/>
      <c r="B107" s="72" t="s">
        <v>59</v>
      </c>
      <c r="C107" s="69" t="s">
        <v>69</v>
      </c>
      <c r="D107" s="69" t="s">
        <v>97</v>
      </c>
      <c r="E107" s="69" t="s">
        <v>33</v>
      </c>
      <c r="F107" s="69" t="s">
        <v>53</v>
      </c>
      <c r="G107" s="69"/>
      <c r="H107" s="69" t="s">
        <v>45</v>
      </c>
      <c r="I107" s="74">
        <f>VALUE(_xlfn.IFS(Table26[[#This Row],[Type]]="Cold Only", "1", Table26[[#This Row],[Type]]="Cook and Cold", "2",Table26[[#This Row],[Type]]="Hot and Cold", "3"))+VALUE(IF(Table26[[#This Row],[Water Storage]]="On Demand",1,0))</f>
        <v>3</v>
      </c>
      <c r="J107" s="74">
        <v>0.81</v>
      </c>
      <c r="L107" s="117"/>
      <c r="M107" s="121"/>
      <c r="N107" s="121"/>
      <c r="O107" s="121"/>
      <c r="P107" s="121"/>
      <c r="Q107" s="121"/>
      <c r="R107" s="121"/>
      <c r="S107" s="86"/>
      <c r="T107" s="87"/>
      <c r="U107" s="117"/>
      <c r="V107" s="117"/>
      <c r="W107" s="117"/>
    </row>
    <row r="108" spans="1:23" s="116" customFormat="1" ht="14.5">
      <c r="A108" s="115"/>
      <c r="B108" s="72" t="s">
        <v>59</v>
      </c>
      <c r="C108" s="69" t="s">
        <v>69</v>
      </c>
      <c r="D108" s="69" t="s">
        <v>98</v>
      </c>
      <c r="E108" s="69" t="s">
        <v>33</v>
      </c>
      <c r="F108" s="69" t="s">
        <v>53</v>
      </c>
      <c r="G108" s="69"/>
      <c r="H108" s="69" t="s">
        <v>45</v>
      </c>
      <c r="I108" s="74">
        <f>VALUE(_xlfn.IFS(Table26[[#This Row],[Type]]="Cold Only", "1", Table26[[#This Row],[Type]]="Cook and Cold", "2",Table26[[#This Row],[Type]]="Hot and Cold", "3"))+VALUE(IF(Table26[[#This Row],[Water Storage]]="On Demand",1,0))</f>
        <v>3</v>
      </c>
      <c r="J108" s="74">
        <v>0.81</v>
      </c>
      <c r="L108" s="117"/>
      <c r="M108" s="121"/>
      <c r="N108" s="121"/>
      <c r="O108" s="121"/>
      <c r="P108" s="121"/>
      <c r="Q108" s="121"/>
      <c r="R108" s="121"/>
      <c r="S108" s="86"/>
      <c r="T108" s="87"/>
      <c r="U108" s="117"/>
      <c r="V108" s="117"/>
      <c r="W108" s="117"/>
    </row>
    <row r="109" spans="1:23" s="116" customFormat="1" ht="14.5">
      <c r="A109" s="115"/>
      <c r="B109" s="72" t="s">
        <v>59</v>
      </c>
      <c r="C109" s="69" t="s">
        <v>69</v>
      </c>
      <c r="D109" s="69" t="s">
        <v>99</v>
      </c>
      <c r="E109" s="69" t="s">
        <v>33</v>
      </c>
      <c r="F109" s="69" t="s">
        <v>53</v>
      </c>
      <c r="G109" s="69"/>
      <c r="H109" s="69" t="s">
        <v>45</v>
      </c>
      <c r="I109" s="74">
        <f>VALUE(_xlfn.IFS(Table26[[#This Row],[Type]]="Cold Only", "1", Table26[[#This Row],[Type]]="Cook and Cold", "2",Table26[[#This Row],[Type]]="Hot and Cold", "3"))+VALUE(IF(Table26[[#This Row],[Water Storage]]="On Demand",1,0))</f>
        <v>3</v>
      </c>
      <c r="J109" s="74">
        <v>0.81</v>
      </c>
      <c r="L109" s="117"/>
      <c r="M109" s="121"/>
      <c r="N109" s="121"/>
      <c r="O109" s="121"/>
      <c r="P109" s="121"/>
      <c r="Q109" s="121"/>
      <c r="R109" s="121"/>
      <c r="S109" s="86"/>
      <c r="T109" s="87"/>
      <c r="U109" s="117"/>
      <c r="V109" s="117"/>
      <c r="W109" s="117"/>
    </row>
    <row r="110" spans="1:23" s="116" customFormat="1" ht="14.5">
      <c r="A110" s="115"/>
      <c r="B110" s="72" t="s">
        <v>59</v>
      </c>
      <c r="C110" s="69" t="s">
        <v>69</v>
      </c>
      <c r="D110" s="69" t="s">
        <v>100</v>
      </c>
      <c r="E110" s="69" t="s">
        <v>33</v>
      </c>
      <c r="F110" s="69" t="s">
        <v>53</v>
      </c>
      <c r="G110" s="69"/>
      <c r="H110" s="69" t="s">
        <v>45</v>
      </c>
      <c r="I110" s="74">
        <f>VALUE(_xlfn.IFS(Table26[[#This Row],[Type]]="Cold Only", "1", Table26[[#This Row],[Type]]="Cook and Cold", "2",Table26[[#This Row],[Type]]="Hot and Cold", "3"))+VALUE(IF(Table26[[#This Row],[Water Storage]]="On Demand",1,0))</f>
        <v>3</v>
      </c>
      <c r="J110" s="74">
        <v>0.8</v>
      </c>
      <c r="L110" s="117"/>
      <c r="M110" s="121"/>
      <c r="N110" s="121"/>
      <c r="O110" s="121"/>
      <c r="P110" s="121"/>
      <c r="Q110" s="121"/>
      <c r="R110" s="121"/>
      <c r="S110" s="86"/>
      <c r="T110" s="87"/>
      <c r="U110" s="117"/>
      <c r="V110" s="117"/>
      <c r="W110" s="117"/>
    </row>
    <row r="111" spans="1:23" s="116" customFormat="1" ht="14.5">
      <c r="A111" s="115"/>
      <c r="B111" s="72" t="s">
        <v>59</v>
      </c>
      <c r="C111" s="69" t="s">
        <v>69</v>
      </c>
      <c r="D111" s="69" t="s">
        <v>101</v>
      </c>
      <c r="E111" s="69" t="s">
        <v>33</v>
      </c>
      <c r="F111" s="69" t="s">
        <v>50</v>
      </c>
      <c r="G111" s="69"/>
      <c r="H111" s="69" t="s">
        <v>45</v>
      </c>
      <c r="I111" s="74">
        <f>VALUE(_xlfn.IFS(Table26[[#This Row],[Type]]="Cold Only", "1", Table26[[#This Row],[Type]]="Cook and Cold", "2",Table26[[#This Row],[Type]]="Hot and Cold", "3"))+VALUE(IF(Table26[[#This Row],[Water Storage]]="On Demand",1,0))</f>
        <v>3</v>
      </c>
      <c r="J111" s="74">
        <v>0.85</v>
      </c>
      <c r="L111" s="117"/>
      <c r="M111" s="121"/>
      <c r="N111" s="121"/>
      <c r="O111" s="121"/>
      <c r="P111" s="121"/>
      <c r="Q111" s="121"/>
      <c r="R111" s="121"/>
      <c r="S111" s="86"/>
      <c r="T111" s="87"/>
      <c r="U111" s="117"/>
      <c r="V111" s="117"/>
      <c r="W111" s="117"/>
    </row>
    <row r="112" spans="1:23" s="116" customFormat="1" ht="14.5">
      <c r="A112" s="115"/>
      <c r="B112" s="72" t="s">
        <v>59</v>
      </c>
      <c r="C112" s="69" t="s">
        <v>69</v>
      </c>
      <c r="D112" s="69" t="s">
        <v>162</v>
      </c>
      <c r="E112" s="69" t="s">
        <v>33</v>
      </c>
      <c r="F112" s="69" t="s">
        <v>53</v>
      </c>
      <c r="G112" s="69"/>
      <c r="H112" s="69" t="s">
        <v>45</v>
      </c>
      <c r="I112" s="74">
        <f>VALUE(_xlfn.IFS(Table26[[#This Row],[Type]]="Cold Only", "1", Table26[[#This Row],[Type]]="Cook and Cold", "2",Table26[[#This Row],[Type]]="Hot and Cold", "3"))+VALUE(IF(Table26[[#This Row],[Water Storage]]="On Demand",1,0))</f>
        <v>3</v>
      </c>
      <c r="J112" s="74">
        <v>0.69</v>
      </c>
      <c r="L112" s="117"/>
      <c r="M112" s="121"/>
      <c r="N112" s="121"/>
      <c r="O112" s="121"/>
      <c r="P112" s="121"/>
      <c r="Q112" s="121"/>
      <c r="R112" s="121"/>
      <c r="S112" s="86"/>
      <c r="T112" s="87"/>
      <c r="U112" s="117"/>
      <c r="V112" s="117"/>
      <c r="W112" s="117"/>
    </row>
    <row r="113" spans="1:23" s="116" customFormat="1" ht="14.5">
      <c r="A113" s="115"/>
      <c r="B113" s="72" t="s">
        <v>59</v>
      </c>
      <c r="C113" s="69" t="s">
        <v>69</v>
      </c>
      <c r="D113" s="69" t="s">
        <v>189</v>
      </c>
      <c r="E113" s="69" t="s">
        <v>33</v>
      </c>
      <c r="F113" s="69" t="s">
        <v>53</v>
      </c>
      <c r="G113" s="69"/>
      <c r="H113" s="69" t="s">
        <v>45</v>
      </c>
      <c r="I113" s="74">
        <f>VALUE(_xlfn.IFS(Table26[[#This Row],[Type]]="Cold Only", "1", Table26[[#This Row],[Type]]="Cook and Cold", "2",Table26[[#This Row],[Type]]="Hot and Cold", "3"))+VALUE(IF(Table26[[#This Row],[Water Storage]]="On Demand",1,0))</f>
        <v>3</v>
      </c>
      <c r="J113" s="74">
        <v>0.69</v>
      </c>
      <c r="L113" s="117"/>
      <c r="M113" s="121"/>
      <c r="N113" s="121"/>
      <c r="O113" s="121"/>
      <c r="P113" s="121"/>
      <c r="Q113" s="121"/>
      <c r="R113" s="121"/>
      <c r="S113" s="86"/>
      <c r="T113" s="87"/>
      <c r="U113" s="117"/>
      <c r="V113" s="117"/>
      <c r="W113" s="117"/>
    </row>
    <row r="114" spans="1:23" s="116" customFormat="1" ht="14.5">
      <c r="A114" s="115"/>
      <c r="B114" s="72" t="s">
        <v>59</v>
      </c>
      <c r="C114" s="69" t="s">
        <v>69</v>
      </c>
      <c r="D114" s="69" t="s">
        <v>104</v>
      </c>
      <c r="E114" s="69" t="s">
        <v>33</v>
      </c>
      <c r="F114" s="69" t="s">
        <v>50</v>
      </c>
      <c r="G114" s="69"/>
      <c r="H114" s="69" t="s">
        <v>45</v>
      </c>
      <c r="I114" s="74">
        <f>VALUE(_xlfn.IFS(Table26[[#This Row],[Type]]="Cold Only", "1", Table26[[#This Row],[Type]]="Cook and Cold", "2",Table26[[#This Row],[Type]]="Hot and Cold", "3"))+VALUE(IF(Table26[[#This Row],[Water Storage]]="On Demand",1,0))</f>
        <v>3</v>
      </c>
      <c r="J114" s="74">
        <v>0.84</v>
      </c>
      <c r="L114" s="117"/>
      <c r="M114" s="121"/>
      <c r="N114" s="121"/>
      <c r="O114" s="121"/>
      <c r="P114" s="121"/>
      <c r="Q114" s="121"/>
      <c r="R114" s="121"/>
      <c r="S114" s="86"/>
      <c r="T114" s="87"/>
      <c r="U114" s="117"/>
      <c r="V114" s="117"/>
      <c r="W114" s="117"/>
    </row>
    <row r="115" spans="1:23" s="116" customFormat="1" ht="14.5">
      <c r="A115" s="115"/>
      <c r="B115" s="72" t="s">
        <v>59</v>
      </c>
      <c r="C115" s="69" t="s">
        <v>69</v>
      </c>
      <c r="D115" s="69" t="s">
        <v>191</v>
      </c>
      <c r="E115" s="69" t="s">
        <v>33</v>
      </c>
      <c r="F115" s="69" t="s">
        <v>53</v>
      </c>
      <c r="G115" s="69"/>
      <c r="H115" s="69" t="s">
        <v>45</v>
      </c>
      <c r="I115" s="74">
        <f>VALUE(_xlfn.IFS(Table26[[#This Row],[Type]]="Cold Only", "1", Table26[[#This Row],[Type]]="Cook and Cold", "2",Table26[[#This Row],[Type]]="Hot and Cold", "3"))+VALUE(IF(Table26[[#This Row],[Water Storage]]="On Demand",1,0))</f>
        <v>3</v>
      </c>
      <c r="J115" s="74">
        <v>0.69</v>
      </c>
      <c r="L115" s="117"/>
      <c r="M115" s="121"/>
      <c r="N115" s="121"/>
      <c r="O115" s="121"/>
      <c r="P115" s="121"/>
      <c r="Q115" s="121"/>
      <c r="R115" s="121"/>
      <c r="S115" s="86"/>
      <c r="T115" s="87"/>
      <c r="U115" s="117"/>
      <c r="V115" s="117"/>
      <c r="W115" s="117"/>
    </row>
    <row r="116" spans="1:23" s="116" customFormat="1" ht="14.5">
      <c r="A116" s="115"/>
      <c r="B116" s="72" t="s">
        <v>59</v>
      </c>
      <c r="C116" s="69" t="s">
        <v>69</v>
      </c>
      <c r="D116" s="69" t="s">
        <v>192</v>
      </c>
      <c r="E116" s="69" t="s">
        <v>33</v>
      </c>
      <c r="F116" s="69" t="s">
        <v>53</v>
      </c>
      <c r="G116" s="69"/>
      <c r="H116" s="69" t="s">
        <v>45</v>
      </c>
      <c r="I116" s="74">
        <f>VALUE(_xlfn.IFS(Table26[[#This Row],[Type]]="Cold Only", "1", Table26[[#This Row],[Type]]="Cook and Cold", "2",Table26[[#This Row],[Type]]="Hot and Cold", "3"))+VALUE(IF(Table26[[#This Row],[Water Storage]]="On Demand",1,0))</f>
        <v>3</v>
      </c>
      <c r="J116" s="74">
        <v>0.69</v>
      </c>
      <c r="L116" s="117"/>
      <c r="M116" s="121"/>
      <c r="N116" s="121"/>
      <c r="O116" s="121"/>
      <c r="P116" s="121"/>
      <c r="Q116" s="121"/>
      <c r="R116" s="121"/>
      <c r="S116" s="86"/>
      <c r="T116" s="87"/>
      <c r="U116" s="117"/>
      <c r="V116" s="117"/>
      <c r="W116" s="117"/>
    </row>
    <row r="117" spans="1:23" s="116" customFormat="1" ht="14.5">
      <c r="A117" s="115"/>
      <c r="B117" s="72" t="s">
        <v>59</v>
      </c>
      <c r="C117" s="69" t="s">
        <v>69</v>
      </c>
      <c r="D117" s="69" t="s">
        <v>194</v>
      </c>
      <c r="E117" s="69" t="s">
        <v>33</v>
      </c>
      <c r="F117" s="69" t="s">
        <v>53</v>
      </c>
      <c r="G117" s="69"/>
      <c r="H117" s="69" t="s">
        <v>45</v>
      </c>
      <c r="I117" s="74">
        <f>VALUE(_xlfn.IFS(Table26[[#This Row],[Type]]="Cold Only", "1", Table26[[#This Row],[Type]]="Cook and Cold", "2",Table26[[#This Row],[Type]]="Hot and Cold", "3"))+VALUE(IF(Table26[[#This Row],[Water Storage]]="On Demand",1,0))</f>
        <v>3</v>
      </c>
      <c r="J117" s="74">
        <v>0.69</v>
      </c>
      <c r="L117" s="117"/>
      <c r="M117" s="121"/>
      <c r="N117" s="121"/>
      <c r="O117" s="121"/>
      <c r="P117" s="121"/>
      <c r="Q117" s="121"/>
      <c r="R117" s="121"/>
      <c r="S117" s="86"/>
      <c r="T117" s="87"/>
      <c r="U117" s="117"/>
      <c r="V117" s="117"/>
      <c r="W117" s="117"/>
    </row>
    <row r="118" spans="1:23" s="116" customFormat="1" ht="14.5">
      <c r="A118" s="115"/>
      <c r="B118" s="72" t="s">
        <v>59</v>
      </c>
      <c r="C118" s="69" t="s">
        <v>69</v>
      </c>
      <c r="D118" s="69" t="s">
        <v>195</v>
      </c>
      <c r="E118" s="69" t="s">
        <v>33</v>
      </c>
      <c r="F118" s="69" t="s">
        <v>53</v>
      </c>
      <c r="G118" s="69"/>
      <c r="H118" s="69" t="s">
        <v>45</v>
      </c>
      <c r="I118" s="74">
        <f>VALUE(_xlfn.IFS(Table26[[#This Row],[Type]]="Cold Only", "1", Table26[[#This Row],[Type]]="Cook and Cold", "2",Table26[[#This Row],[Type]]="Hot and Cold", "3"))+VALUE(IF(Table26[[#This Row],[Water Storage]]="On Demand",1,0))</f>
        <v>3</v>
      </c>
      <c r="J118" s="74">
        <v>0.69</v>
      </c>
      <c r="L118" s="117"/>
      <c r="M118" s="121"/>
      <c r="N118" s="121"/>
      <c r="O118" s="121"/>
      <c r="P118" s="121"/>
      <c r="Q118" s="121"/>
      <c r="R118" s="121"/>
      <c r="S118" s="86"/>
      <c r="T118" s="87"/>
      <c r="U118" s="117"/>
      <c r="V118" s="117"/>
      <c r="W118" s="117"/>
    </row>
    <row r="119" spans="1:23" s="116" customFormat="1" ht="14.5">
      <c r="A119" s="115"/>
      <c r="B119" s="72" t="s">
        <v>59</v>
      </c>
      <c r="C119" s="69" t="s">
        <v>69</v>
      </c>
      <c r="D119" s="69" t="s">
        <v>196</v>
      </c>
      <c r="E119" s="69" t="s">
        <v>33</v>
      </c>
      <c r="F119" s="69" t="s">
        <v>53</v>
      </c>
      <c r="G119" s="69"/>
      <c r="H119" s="69" t="s">
        <v>45</v>
      </c>
      <c r="I119" s="74">
        <f>VALUE(_xlfn.IFS(Table26[[#This Row],[Type]]="Cold Only", "1", Table26[[#This Row],[Type]]="Cook and Cold", "2",Table26[[#This Row],[Type]]="Hot and Cold", "3"))+VALUE(IF(Table26[[#This Row],[Water Storage]]="On Demand",1,0))</f>
        <v>3</v>
      </c>
      <c r="J119" s="74">
        <v>0.69</v>
      </c>
      <c r="L119" s="117"/>
      <c r="M119" s="121"/>
      <c r="N119" s="121"/>
      <c r="O119" s="121"/>
      <c r="P119" s="121"/>
      <c r="Q119" s="121"/>
      <c r="R119" s="121"/>
      <c r="S119" s="86"/>
      <c r="T119" s="87"/>
      <c r="U119" s="117"/>
      <c r="V119" s="117"/>
      <c r="W119" s="117"/>
    </row>
    <row r="120" spans="1:23" s="116" customFormat="1" ht="14.5">
      <c r="A120" s="115"/>
      <c r="B120" s="72" t="s">
        <v>59</v>
      </c>
      <c r="C120" s="69" t="s">
        <v>69</v>
      </c>
      <c r="D120" s="69" t="s">
        <v>198</v>
      </c>
      <c r="E120" s="69" t="s">
        <v>33</v>
      </c>
      <c r="F120" s="69" t="s">
        <v>53</v>
      </c>
      <c r="G120" s="69"/>
      <c r="H120" s="69" t="s">
        <v>45</v>
      </c>
      <c r="I120" s="74">
        <f>VALUE(_xlfn.IFS(Table26[[#This Row],[Type]]="Cold Only", "1", Table26[[#This Row],[Type]]="Cook and Cold", "2",Table26[[#This Row],[Type]]="Hot and Cold", "3"))+VALUE(IF(Table26[[#This Row],[Water Storage]]="On Demand",1,0))</f>
        <v>3</v>
      </c>
      <c r="J120" s="74">
        <v>0.69</v>
      </c>
      <c r="L120" s="117"/>
      <c r="M120" s="121"/>
      <c r="N120" s="121"/>
      <c r="O120" s="121"/>
      <c r="P120" s="121"/>
      <c r="Q120" s="121"/>
      <c r="R120" s="121"/>
      <c r="S120" s="86"/>
      <c r="T120" s="87"/>
      <c r="U120" s="117"/>
      <c r="V120" s="117"/>
      <c r="W120" s="117"/>
    </row>
    <row r="121" spans="1:23" s="116" customFormat="1" ht="14.5">
      <c r="A121" s="115"/>
      <c r="B121" s="72" t="s">
        <v>59</v>
      </c>
      <c r="C121" s="69" t="s">
        <v>69</v>
      </c>
      <c r="D121" s="69" t="s">
        <v>200</v>
      </c>
      <c r="E121" s="69" t="s">
        <v>33</v>
      </c>
      <c r="F121" s="69" t="s">
        <v>53</v>
      </c>
      <c r="G121" s="69"/>
      <c r="H121" s="69" t="s">
        <v>45</v>
      </c>
      <c r="I121" s="74">
        <f>VALUE(_xlfn.IFS(Table26[[#This Row],[Type]]="Cold Only", "1", Table26[[#This Row],[Type]]="Cook and Cold", "2",Table26[[#This Row],[Type]]="Hot and Cold", "3"))+VALUE(IF(Table26[[#This Row],[Water Storage]]="On Demand",1,0))</f>
        <v>3</v>
      </c>
      <c r="J121" s="74">
        <v>0.69</v>
      </c>
      <c r="L121" s="117"/>
      <c r="M121" s="121"/>
      <c r="N121" s="121"/>
      <c r="O121" s="121"/>
      <c r="P121" s="121"/>
      <c r="Q121" s="121"/>
      <c r="R121" s="121"/>
      <c r="S121" s="86"/>
      <c r="T121" s="87"/>
      <c r="U121" s="117"/>
      <c r="V121" s="117"/>
      <c r="W121" s="117"/>
    </row>
    <row r="122" spans="1:23" s="116" customFormat="1" ht="14.5">
      <c r="A122" s="115"/>
      <c r="B122" s="72" t="s">
        <v>201</v>
      </c>
      <c r="C122" s="69" t="s">
        <v>69</v>
      </c>
      <c r="D122" s="69" t="s">
        <v>202</v>
      </c>
      <c r="E122" s="69" t="s">
        <v>33</v>
      </c>
      <c r="F122" s="69" t="s">
        <v>53</v>
      </c>
      <c r="G122" s="69" t="s">
        <v>46</v>
      </c>
      <c r="H122" s="69" t="s">
        <v>45</v>
      </c>
      <c r="I122" s="74">
        <f>VALUE(_xlfn.IFS(Table26[[#This Row],[Type]]="Cold Only", "1", Table26[[#This Row],[Type]]="Cook and Cold", "2",Table26[[#This Row],[Type]]="Hot and Cold", "3"))+VALUE(IF(Table26[[#This Row],[Water Storage]]="On Demand",1,0))</f>
        <v>3</v>
      </c>
      <c r="J122" s="74">
        <v>0.66</v>
      </c>
      <c r="L122" s="117"/>
      <c r="M122" s="121"/>
      <c r="N122" s="121"/>
      <c r="O122" s="121"/>
      <c r="P122" s="121"/>
      <c r="Q122" s="121"/>
      <c r="R122" s="121"/>
      <c r="S122" s="86"/>
      <c r="T122" s="87"/>
      <c r="U122" s="117"/>
      <c r="V122" s="117"/>
      <c r="W122" s="117"/>
    </row>
    <row r="123" spans="1:23" s="116" customFormat="1" ht="14.5">
      <c r="A123" s="115"/>
      <c r="B123" s="72" t="s">
        <v>201</v>
      </c>
      <c r="C123" s="69" t="s">
        <v>69</v>
      </c>
      <c r="D123" s="69" t="s">
        <v>205</v>
      </c>
      <c r="E123" s="69" t="s">
        <v>33</v>
      </c>
      <c r="F123" s="69" t="s">
        <v>53</v>
      </c>
      <c r="G123" s="69"/>
      <c r="H123" s="69" t="s">
        <v>45</v>
      </c>
      <c r="I123" s="74">
        <f>VALUE(_xlfn.IFS(Table26[[#This Row],[Type]]="Cold Only", "1", Table26[[#This Row],[Type]]="Cook and Cold", "2",Table26[[#This Row],[Type]]="Hot and Cold", "3"))+VALUE(IF(Table26[[#This Row],[Water Storage]]="On Demand",1,0))</f>
        <v>3</v>
      </c>
      <c r="J123" s="74">
        <v>0.69</v>
      </c>
      <c r="L123" s="117"/>
      <c r="M123" s="121"/>
      <c r="N123" s="121"/>
      <c r="O123" s="121"/>
      <c r="P123" s="121"/>
      <c r="Q123" s="121"/>
      <c r="R123" s="121"/>
      <c r="S123" s="86"/>
      <c r="T123" s="87"/>
      <c r="U123" s="117"/>
      <c r="V123" s="117"/>
      <c r="W123" s="117"/>
    </row>
    <row r="124" spans="1:23" s="116" customFormat="1" ht="14.5">
      <c r="A124" s="115"/>
      <c r="B124" s="72" t="s">
        <v>116</v>
      </c>
      <c r="C124" s="69" t="s">
        <v>60</v>
      </c>
      <c r="D124" s="69" t="s">
        <v>117</v>
      </c>
      <c r="E124" s="69" t="s">
        <v>33</v>
      </c>
      <c r="F124" s="69" t="s">
        <v>44</v>
      </c>
      <c r="G124" s="69"/>
      <c r="H124" s="69" t="s">
        <v>45</v>
      </c>
      <c r="I124" s="74">
        <f>VALUE(_xlfn.IFS(Table26[[#This Row],[Type]]="Cold Only", "1", Table26[[#This Row],[Type]]="Cook and Cold", "2",Table26[[#This Row],[Type]]="Hot and Cold", "3"))+VALUE(IF(Table26[[#This Row],[Water Storage]]="On Demand",1,0))</f>
        <v>3</v>
      </c>
      <c r="J124" s="74">
        <v>0.85</v>
      </c>
      <c r="L124" s="117"/>
      <c r="M124" s="121"/>
      <c r="N124" s="121"/>
      <c r="O124" s="121"/>
      <c r="P124" s="121"/>
      <c r="Q124" s="121"/>
      <c r="R124" s="121"/>
      <c r="S124" s="86"/>
      <c r="T124" s="87"/>
      <c r="U124" s="117"/>
      <c r="V124" s="117"/>
      <c r="W124" s="117"/>
    </row>
    <row r="125" spans="1:23" s="116" customFormat="1" ht="14.5">
      <c r="A125" s="115"/>
      <c r="B125" s="72" t="s">
        <v>116</v>
      </c>
      <c r="C125" s="69" t="s">
        <v>60</v>
      </c>
      <c r="D125" s="69" t="s">
        <v>208</v>
      </c>
      <c r="E125" s="69" t="s">
        <v>33</v>
      </c>
      <c r="F125" s="69" t="s">
        <v>44</v>
      </c>
      <c r="G125" s="69"/>
      <c r="H125" s="69" t="s">
        <v>45</v>
      </c>
      <c r="I125" s="74">
        <f>VALUE(_xlfn.IFS(Table26[[#This Row],[Type]]="Cold Only", "1", Table26[[#This Row],[Type]]="Cook and Cold", "2",Table26[[#This Row],[Type]]="Hot and Cold", "3"))+VALUE(IF(Table26[[#This Row],[Water Storage]]="On Demand",1,0))</f>
        <v>3</v>
      </c>
      <c r="J125" s="74">
        <v>0.7</v>
      </c>
      <c r="L125" s="117"/>
      <c r="M125" s="121"/>
      <c r="N125" s="121"/>
      <c r="O125" s="121"/>
      <c r="P125" s="121"/>
      <c r="Q125" s="121"/>
      <c r="R125" s="121"/>
      <c r="S125" s="86"/>
      <c r="T125" s="87"/>
      <c r="U125" s="117"/>
      <c r="V125" s="117"/>
      <c r="W125" s="117"/>
    </row>
    <row r="126" spans="1:23" s="116" customFormat="1" ht="14.5">
      <c r="A126" s="115"/>
      <c r="B126" s="72" t="s">
        <v>116</v>
      </c>
      <c r="C126" s="69" t="s">
        <v>60</v>
      </c>
      <c r="D126" s="69" t="s">
        <v>210</v>
      </c>
      <c r="E126" s="69" t="s">
        <v>33</v>
      </c>
      <c r="F126" s="69" t="s">
        <v>44</v>
      </c>
      <c r="G126" s="69"/>
      <c r="H126" s="69" t="s">
        <v>45</v>
      </c>
      <c r="I126" s="74">
        <f>VALUE(_xlfn.IFS(Table26[[#This Row],[Type]]="Cold Only", "1", Table26[[#This Row],[Type]]="Cook and Cold", "2",Table26[[#This Row],[Type]]="Hot and Cold", "3"))+VALUE(IF(Table26[[#This Row],[Water Storage]]="On Demand",1,0))</f>
        <v>3</v>
      </c>
      <c r="J126" s="74">
        <v>0.7</v>
      </c>
      <c r="L126" s="117"/>
      <c r="M126" s="121"/>
      <c r="N126" s="121"/>
      <c r="O126" s="121"/>
      <c r="P126" s="121"/>
      <c r="Q126" s="121"/>
      <c r="R126" s="121"/>
      <c r="S126" s="86"/>
      <c r="T126" s="87"/>
      <c r="U126" s="117"/>
      <c r="V126" s="117"/>
      <c r="W126" s="117"/>
    </row>
    <row r="127" spans="1:23" s="116" customFormat="1" ht="14.5">
      <c r="A127" s="115"/>
      <c r="B127" s="72" t="s">
        <v>116</v>
      </c>
      <c r="C127" s="69" t="s">
        <v>60</v>
      </c>
      <c r="D127" s="69" t="s">
        <v>212</v>
      </c>
      <c r="E127" s="69" t="s">
        <v>33</v>
      </c>
      <c r="F127" s="69" t="s">
        <v>44</v>
      </c>
      <c r="G127" s="69"/>
      <c r="H127" s="69" t="s">
        <v>45</v>
      </c>
      <c r="I127" s="74">
        <f>VALUE(_xlfn.IFS(Table26[[#This Row],[Type]]="Cold Only", "1", Table26[[#This Row],[Type]]="Cook and Cold", "2",Table26[[#This Row],[Type]]="Hot and Cold", "3"))+VALUE(IF(Table26[[#This Row],[Water Storage]]="On Demand",1,0))</f>
        <v>3</v>
      </c>
      <c r="J127" s="74">
        <v>0.66</v>
      </c>
      <c r="L127" s="117"/>
      <c r="M127" s="121"/>
      <c r="N127" s="121"/>
      <c r="O127" s="121"/>
      <c r="P127" s="121"/>
      <c r="Q127" s="121"/>
      <c r="R127" s="121"/>
      <c r="S127" s="86"/>
      <c r="T127" s="87"/>
      <c r="U127" s="117"/>
      <c r="V127" s="117"/>
      <c r="W127" s="117"/>
    </row>
    <row r="128" spans="1:23" s="116" customFormat="1" ht="14.5">
      <c r="A128" s="115"/>
      <c r="B128" s="72" t="s">
        <v>116</v>
      </c>
      <c r="C128" s="69" t="s">
        <v>60</v>
      </c>
      <c r="D128" s="69" t="s">
        <v>121</v>
      </c>
      <c r="E128" s="69" t="s">
        <v>33</v>
      </c>
      <c r="F128" s="69" t="s">
        <v>44</v>
      </c>
      <c r="G128" s="69"/>
      <c r="H128" s="69" t="s">
        <v>45</v>
      </c>
      <c r="I128" s="74">
        <f>VALUE(_xlfn.IFS(Table26[[#This Row],[Type]]="Cold Only", "1", Table26[[#This Row],[Type]]="Cook and Cold", "2",Table26[[#This Row],[Type]]="Hot and Cold", "3"))+VALUE(IF(Table26[[#This Row],[Water Storage]]="On Demand",1,0))</f>
        <v>3</v>
      </c>
      <c r="J128" s="74">
        <v>0.85</v>
      </c>
      <c r="L128" s="117"/>
      <c r="M128" s="121"/>
      <c r="N128" s="121"/>
      <c r="O128" s="121"/>
      <c r="P128" s="121"/>
      <c r="Q128" s="121"/>
      <c r="R128" s="121"/>
      <c r="S128" s="86"/>
      <c r="T128" s="87"/>
      <c r="U128" s="117"/>
      <c r="V128" s="117"/>
      <c r="W128" s="117"/>
    </row>
    <row r="129" spans="1:23" s="116" customFormat="1" ht="14.5">
      <c r="A129" s="115"/>
      <c r="B129" s="72" t="s">
        <v>116</v>
      </c>
      <c r="C129" s="69" t="s">
        <v>60</v>
      </c>
      <c r="D129" s="69" t="s">
        <v>122</v>
      </c>
      <c r="E129" s="69" t="s">
        <v>33</v>
      </c>
      <c r="F129" s="69" t="s">
        <v>44</v>
      </c>
      <c r="G129" s="69" t="s">
        <v>46</v>
      </c>
      <c r="H129" s="69" t="s">
        <v>45</v>
      </c>
      <c r="I129" s="74">
        <f>VALUE(_xlfn.IFS(Table26[[#This Row],[Type]]="Cold Only", "1", Table26[[#This Row],[Type]]="Cook and Cold", "2",Table26[[#This Row],[Type]]="Hot and Cold", "3"))+VALUE(IF(Table26[[#This Row],[Water Storage]]="On Demand",1,0))</f>
        <v>3</v>
      </c>
      <c r="J129" s="74">
        <v>0.84</v>
      </c>
      <c r="L129" s="117"/>
      <c r="M129" s="121"/>
      <c r="N129" s="121"/>
      <c r="O129" s="121"/>
      <c r="P129" s="121"/>
      <c r="Q129" s="121"/>
      <c r="R129" s="121"/>
      <c r="S129" s="86"/>
      <c r="T129" s="87"/>
      <c r="U129" s="117"/>
      <c r="V129" s="117"/>
      <c r="W129" s="117"/>
    </row>
    <row r="130" spans="1:23" s="116" customFormat="1" ht="14.5">
      <c r="A130" s="115"/>
      <c r="B130" s="72" t="s">
        <v>116</v>
      </c>
      <c r="C130" s="69" t="s">
        <v>123</v>
      </c>
      <c r="D130" s="69" t="s">
        <v>124</v>
      </c>
      <c r="E130" s="69" t="s">
        <v>33</v>
      </c>
      <c r="F130" s="69" t="s">
        <v>50</v>
      </c>
      <c r="G130" s="69" t="s">
        <v>46</v>
      </c>
      <c r="H130" s="69" t="s">
        <v>45</v>
      </c>
      <c r="I130" s="74">
        <f>VALUE(_xlfn.IFS(Table26[[#This Row],[Type]]="Cold Only", "1", Table26[[#This Row],[Type]]="Cook and Cold", "2",Table26[[#This Row],[Type]]="Hot and Cold", "3"))+VALUE(IF(Table26[[#This Row],[Water Storage]]="On Demand",1,0))</f>
        <v>3</v>
      </c>
      <c r="J130" s="74">
        <v>0.85</v>
      </c>
      <c r="L130" s="117"/>
      <c r="M130" s="121"/>
      <c r="N130" s="121"/>
      <c r="O130" s="121"/>
      <c r="P130" s="121"/>
      <c r="Q130" s="121"/>
      <c r="R130" s="121"/>
      <c r="S130" s="86"/>
      <c r="T130" s="87"/>
      <c r="U130" s="117"/>
      <c r="V130" s="117"/>
      <c r="W130" s="117"/>
    </row>
    <row r="131" spans="1:23" s="116" customFormat="1" ht="14.5">
      <c r="A131" s="115"/>
      <c r="B131" s="72" t="s">
        <v>116</v>
      </c>
      <c r="C131" s="69" t="s">
        <v>69</v>
      </c>
      <c r="D131" s="69" t="s">
        <v>125</v>
      </c>
      <c r="E131" s="69" t="s">
        <v>33</v>
      </c>
      <c r="F131" s="69" t="s">
        <v>53</v>
      </c>
      <c r="G131" s="69"/>
      <c r="H131" s="69" t="s">
        <v>45</v>
      </c>
      <c r="I131" s="74">
        <f>VALUE(_xlfn.IFS(Table26[[#This Row],[Type]]="Cold Only", "1", Table26[[#This Row],[Type]]="Cook and Cold", "2",Table26[[#This Row],[Type]]="Hot and Cold", "3"))+VALUE(IF(Table26[[#This Row],[Water Storage]]="On Demand",1,0))</f>
        <v>3</v>
      </c>
      <c r="J131" s="74">
        <v>0.78</v>
      </c>
      <c r="L131" s="117"/>
      <c r="M131" s="121"/>
      <c r="N131" s="121"/>
      <c r="O131" s="121"/>
      <c r="P131" s="121"/>
      <c r="Q131" s="121"/>
      <c r="R131" s="121"/>
      <c r="S131" s="86"/>
      <c r="T131" s="87"/>
      <c r="U131" s="117"/>
      <c r="V131" s="117"/>
      <c r="W131" s="117"/>
    </row>
    <row r="132" spans="1:23" s="116" customFormat="1" ht="14.5">
      <c r="A132" s="115"/>
      <c r="B132" s="72" t="s">
        <v>116</v>
      </c>
      <c r="C132" s="69" t="s">
        <v>69</v>
      </c>
      <c r="D132" s="69" t="s">
        <v>126</v>
      </c>
      <c r="E132" s="69" t="s">
        <v>33</v>
      </c>
      <c r="F132" s="69" t="s">
        <v>53</v>
      </c>
      <c r="G132" s="69" t="s">
        <v>46</v>
      </c>
      <c r="H132" s="69" t="s">
        <v>45</v>
      </c>
      <c r="I132" s="74">
        <f>VALUE(_xlfn.IFS(Table26[[#This Row],[Type]]="Cold Only", "1", Table26[[#This Row],[Type]]="Cook and Cold", "2",Table26[[#This Row],[Type]]="Hot and Cold", "3"))+VALUE(IF(Table26[[#This Row],[Water Storage]]="On Demand",1,0))</f>
        <v>3</v>
      </c>
      <c r="J132" s="74">
        <v>0.73</v>
      </c>
      <c r="L132" s="117"/>
      <c r="M132" s="121"/>
      <c r="N132" s="121"/>
      <c r="O132" s="121"/>
      <c r="P132" s="121"/>
      <c r="Q132" s="121"/>
      <c r="R132" s="121"/>
      <c r="S132" s="86"/>
      <c r="T132" s="87"/>
      <c r="U132" s="117"/>
      <c r="V132" s="117"/>
      <c r="W132" s="117"/>
    </row>
    <row r="133" spans="1:23" s="116" customFormat="1" ht="14.5">
      <c r="A133" s="115"/>
      <c r="B133" s="72" t="s">
        <v>116</v>
      </c>
      <c r="C133" s="69" t="s">
        <v>69</v>
      </c>
      <c r="D133" s="69" t="s">
        <v>127</v>
      </c>
      <c r="E133" s="69" t="s">
        <v>33</v>
      </c>
      <c r="F133" s="69" t="s">
        <v>53</v>
      </c>
      <c r="G133" s="69" t="s">
        <v>46</v>
      </c>
      <c r="H133" s="69" t="s">
        <v>45</v>
      </c>
      <c r="I133" s="74">
        <f>VALUE(_xlfn.IFS(Table26[[#This Row],[Type]]="Cold Only", "1", Table26[[#This Row],[Type]]="Cook and Cold", "2",Table26[[#This Row],[Type]]="Hot and Cold", "3"))+VALUE(IF(Table26[[#This Row],[Water Storage]]="On Demand",1,0))</f>
        <v>3</v>
      </c>
      <c r="J133" s="74">
        <v>0.74</v>
      </c>
      <c r="L133" s="117"/>
      <c r="M133" s="121"/>
      <c r="N133" s="121"/>
      <c r="O133" s="121"/>
      <c r="P133" s="121"/>
      <c r="Q133" s="121"/>
      <c r="R133" s="121"/>
      <c r="S133" s="86"/>
      <c r="T133" s="87"/>
      <c r="U133" s="117"/>
      <c r="V133" s="117"/>
      <c r="W133" s="117"/>
    </row>
    <row r="134" spans="1:23" s="116" customFormat="1" ht="14.5">
      <c r="A134" s="115"/>
      <c r="B134" s="72" t="s">
        <v>116</v>
      </c>
      <c r="C134" s="69" t="s">
        <v>69</v>
      </c>
      <c r="D134" s="69" t="s">
        <v>128</v>
      </c>
      <c r="E134" s="69" t="s">
        <v>33</v>
      </c>
      <c r="F134" s="69" t="s">
        <v>53</v>
      </c>
      <c r="G134" s="69"/>
      <c r="H134" s="69" t="s">
        <v>45</v>
      </c>
      <c r="I134" s="74">
        <f>VALUE(_xlfn.IFS(Table26[[#This Row],[Type]]="Cold Only", "1", Table26[[#This Row],[Type]]="Cook and Cold", "2",Table26[[#This Row],[Type]]="Hot and Cold", "3"))+VALUE(IF(Table26[[#This Row],[Water Storage]]="On Demand",1,0))</f>
        <v>3</v>
      </c>
      <c r="J134" s="74">
        <v>0.8</v>
      </c>
      <c r="L134" s="117"/>
      <c r="M134" s="121"/>
      <c r="N134" s="121"/>
      <c r="O134" s="121"/>
      <c r="P134" s="121"/>
      <c r="Q134" s="121"/>
      <c r="R134" s="121"/>
      <c r="S134" s="86"/>
      <c r="T134" s="87"/>
      <c r="U134" s="117"/>
      <c r="V134" s="117"/>
      <c r="W134" s="117"/>
    </row>
    <row r="135" spans="1:23" s="116" customFormat="1" ht="14.5">
      <c r="A135" s="115"/>
      <c r="B135" s="72" t="s">
        <v>167</v>
      </c>
      <c r="C135" s="69" t="s">
        <v>168</v>
      </c>
      <c r="D135" s="69" t="s">
        <v>168</v>
      </c>
      <c r="E135" s="69" t="s">
        <v>33</v>
      </c>
      <c r="F135" s="69" t="s">
        <v>169</v>
      </c>
      <c r="G135" s="69" t="s">
        <v>46</v>
      </c>
      <c r="H135" s="69" t="s">
        <v>45</v>
      </c>
      <c r="I135" s="74">
        <f>VALUE(_xlfn.IFS(Table26[[#This Row],[Type]]="Cold Only", "1", Table26[[#This Row],[Type]]="Cook and Cold", "2",Table26[[#This Row],[Type]]="Hot and Cold", "3"))+VALUE(IF(Table26[[#This Row],[Water Storage]]="On Demand",1,0))</f>
        <v>3</v>
      </c>
      <c r="J135" s="74">
        <v>0.78</v>
      </c>
      <c r="L135" s="117"/>
      <c r="M135" s="121"/>
      <c r="N135" s="121"/>
      <c r="O135" s="121"/>
      <c r="P135" s="121"/>
      <c r="Q135" s="121"/>
      <c r="R135" s="121"/>
      <c r="S135" s="86"/>
      <c r="T135" s="87"/>
      <c r="U135" s="117"/>
      <c r="V135" s="117"/>
      <c r="W135" s="117"/>
    </row>
    <row r="136" spans="1:23" s="116" customFormat="1" ht="14.5">
      <c r="A136" s="115"/>
      <c r="B136" s="72" t="s">
        <v>167</v>
      </c>
      <c r="C136" s="69" t="s">
        <v>170</v>
      </c>
      <c r="D136" s="69" t="s">
        <v>170</v>
      </c>
      <c r="E136" s="69" t="s">
        <v>34</v>
      </c>
      <c r="F136" s="69" t="s">
        <v>169</v>
      </c>
      <c r="G136" s="69" t="s">
        <v>46</v>
      </c>
      <c r="H136" s="69" t="s">
        <v>45</v>
      </c>
      <c r="I136" s="74">
        <f>VALUE(_xlfn.IFS(Table26[[#This Row],[Type]]="Cold Only", "1", Table26[[#This Row],[Type]]="Cook and Cold", "2",Table26[[#This Row],[Type]]="Hot and Cold", "3"))+VALUE(IF(Table26[[#This Row],[Water Storage]]="On Demand",1,0))</f>
        <v>2</v>
      </c>
      <c r="J136" s="74">
        <v>0.13</v>
      </c>
      <c r="L136" s="117"/>
      <c r="M136" s="121"/>
      <c r="N136" s="121"/>
      <c r="O136" s="121"/>
      <c r="P136" s="121"/>
      <c r="Q136" s="121"/>
      <c r="R136" s="121"/>
      <c r="S136" s="86"/>
      <c r="T136" s="87"/>
      <c r="U136" s="117"/>
      <c r="V136" s="117"/>
      <c r="W136" s="117"/>
    </row>
    <row r="137" spans="1:23" s="116" customFormat="1" ht="14.5">
      <c r="A137" s="115"/>
      <c r="B137" s="72" t="s">
        <v>167</v>
      </c>
      <c r="C137" s="69" t="s">
        <v>171</v>
      </c>
      <c r="D137" s="69" t="s">
        <v>171</v>
      </c>
      <c r="E137" s="69" t="s">
        <v>33</v>
      </c>
      <c r="F137" s="69" t="s">
        <v>169</v>
      </c>
      <c r="G137" s="69" t="s">
        <v>46</v>
      </c>
      <c r="H137" s="69" t="s">
        <v>45</v>
      </c>
      <c r="I137" s="74">
        <f>VALUE(_xlfn.IFS(Table26[[#This Row],[Type]]="Cold Only", "1", Table26[[#This Row],[Type]]="Cook and Cold", "2",Table26[[#This Row],[Type]]="Hot and Cold", "3"))+VALUE(IF(Table26[[#This Row],[Water Storage]]="On Demand",1,0))</f>
        <v>3</v>
      </c>
      <c r="J137" s="74">
        <v>0.78</v>
      </c>
      <c r="L137" s="117"/>
      <c r="M137" s="121"/>
      <c r="N137" s="121"/>
      <c r="O137" s="121"/>
      <c r="P137" s="121"/>
      <c r="Q137" s="121"/>
      <c r="R137" s="121"/>
      <c r="S137" s="86"/>
      <c r="T137" s="87"/>
      <c r="U137" s="117"/>
      <c r="V137" s="117"/>
      <c r="W137" s="117"/>
    </row>
    <row r="138" spans="1:23" s="116" customFormat="1" ht="14.5">
      <c r="A138" s="115"/>
      <c r="B138" s="72" t="s">
        <v>167</v>
      </c>
      <c r="C138" s="69" t="s">
        <v>172</v>
      </c>
      <c r="D138" s="69" t="s">
        <v>172</v>
      </c>
      <c r="E138" s="69" t="s">
        <v>34</v>
      </c>
      <c r="F138" s="69" t="s">
        <v>169</v>
      </c>
      <c r="G138" s="69" t="s">
        <v>46</v>
      </c>
      <c r="H138" s="69" t="s">
        <v>45</v>
      </c>
      <c r="I138" s="74">
        <f>VALUE(_xlfn.IFS(Table26[[#This Row],[Type]]="Cold Only", "1", Table26[[#This Row],[Type]]="Cook and Cold", "2",Table26[[#This Row],[Type]]="Hot and Cold", "3"))+VALUE(IF(Table26[[#This Row],[Water Storage]]="On Demand",1,0))</f>
        <v>2</v>
      </c>
      <c r="J138" s="74">
        <v>0.13</v>
      </c>
      <c r="L138" s="117"/>
      <c r="M138" s="121"/>
      <c r="N138" s="121"/>
      <c r="O138" s="121"/>
      <c r="P138" s="121"/>
      <c r="Q138" s="121"/>
      <c r="R138" s="121"/>
      <c r="S138" s="86"/>
      <c r="T138" s="87"/>
      <c r="U138" s="117"/>
      <c r="V138" s="117"/>
      <c r="W138" s="117"/>
    </row>
    <row r="139" spans="1:23" s="116" customFormat="1" ht="14.5">
      <c r="A139" s="115"/>
      <c r="B139" s="72" t="s">
        <v>167</v>
      </c>
      <c r="C139" s="69" t="s">
        <v>173</v>
      </c>
      <c r="D139" s="69" t="s">
        <v>173</v>
      </c>
      <c r="E139" s="69" t="s">
        <v>33</v>
      </c>
      <c r="F139" s="69" t="s">
        <v>169</v>
      </c>
      <c r="G139" s="69" t="s">
        <v>46</v>
      </c>
      <c r="H139" s="69" t="s">
        <v>45</v>
      </c>
      <c r="I139" s="74">
        <f>VALUE(_xlfn.IFS(Table26[[#This Row],[Type]]="Cold Only", "1", Table26[[#This Row],[Type]]="Cook and Cold", "2",Table26[[#This Row],[Type]]="Hot and Cold", "3"))+VALUE(IF(Table26[[#This Row],[Water Storage]]="On Demand",1,0))</f>
        <v>3</v>
      </c>
      <c r="J139" s="74">
        <v>0.78</v>
      </c>
      <c r="L139" s="117"/>
      <c r="M139" s="121"/>
      <c r="N139" s="121"/>
      <c r="O139" s="121"/>
      <c r="P139" s="121"/>
      <c r="Q139" s="121"/>
      <c r="R139" s="121"/>
      <c r="S139" s="86"/>
      <c r="T139" s="87"/>
      <c r="U139" s="117"/>
      <c r="V139" s="117"/>
      <c r="W139" s="117"/>
    </row>
    <row r="140" spans="1:23" s="116" customFormat="1" ht="14.5">
      <c r="A140" s="115"/>
      <c r="B140" s="72" t="s">
        <v>167</v>
      </c>
      <c r="C140" s="69" t="s">
        <v>174</v>
      </c>
      <c r="D140" s="69" t="s">
        <v>174</v>
      </c>
      <c r="E140" s="69" t="s">
        <v>34</v>
      </c>
      <c r="F140" s="69" t="s">
        <v>169</v>
      </c>
      <c r="G140" s="69" t="s">
        <v>46</v>
      </c>
      <c r="H140" s="69" t="s">
        <v>45</v>
      </c>
      <c r="I140" s="74">
        <f>VALUE(_xlfn.IFS(Table26[[#This Row],[Type]]="Cold Only", "1", Table26[[#This Row],[Type]]="Cook and Cold", "2",Table26[[#This Row],[Type]]="Hot and Cold", "3"))+VALUE(IF(Table26[[#This Row],[Water Storage]]="On Demand",1,0))</f>
        <v>2</v>
      </c>
      <c r="J140" s="74">
        <v>0.13</v>
      </c>
      <c r="L140" s="117"/>
      <c r="M140" s="121"/>
      <c r="N140" s="121"/>
      <c r="O140" s="121"/>
      <c r="P140" s="121"/>
      <c r="Q140" s="121"/>
      <c r="R140" s="121"/>
      <c r="S140" s="86"/>
      <c r="T140" s="87"/>
      <c r="U140" s="117"/>
      <c r="V140" s="117"/>
      <c r="W140" s="117"/>
    </row>
    <row r="141" spans="1:23" s="116" customFormat="1" ht="14.5">
      <c r="A141" s="115"/>
      <c r="B141" s="72" t="s">
        <v>167</v>
      </c>
      <c r="C141" s="69" t="s">
        <v>175</v>
      </c>
      <c r="D141" s="69" t="s">
        <v>175</v>
      </c>
      <c r="E141" s="69" t="s">
        <v>33</v>
      </c>
      <c r="F141" s="69" t="s">
        <v>169</v>
      </c>
      <c r="G141" s="69" t="s">
        <v>46</v>
      </c>
      <c r="H141" s="69" t="s">
        <v>45</v>
      </c>
      <c r="I141" s="74">
        <f>VALUE(_xlfn.IFS(Table26[[#This Row],[Type]]="Cold Only", "1", Table26[[#This Row],[Type]]="Cook and Cold", "2",Table26[[#This Row],[Type]]="Hot and Cold", "3"))+VALUE(IF(Table26[[#This Row],[Water Storage]]="On Demand",1,0))</f>
        <v>3</v>
      </c>
      <c r="J141" s="74">
        <v>0.78</v>
      </c>
      <c r="L141" s="117"/>
      <c r="M141" s="121"/>
      <c r="N141" s="121"/>
      <c r="O141" s="121"/>
      <c r="P141" s="121"/>
      <c r="Q141" s="121"/>
      <c r="R141" s="121"/>
      <c r="S141" s="86"/>
      <c r="T141" s="87"/>
      <c r="U141" s="117"/>
      <c r="V141" s="117"/>
      <c r="W141" s="117"/>
    </row>
    <row r="142" spans="1:23" s="116" customFormat="1" ht="14.5">
      <c r="A142" s="115"/>
      <c r="B142" s="72" t="s">
        <v>167</v>
      </c>
      <c r="C142" s="69" t="s">
        <v>176</v>
      </c>
      <c r="D142" s="69" t="s">
        <v>176</v>
      </c>
      <c r="E142" s="69" t="s">
        <v>34</v>
      </c>
      <c r="F142" s="69" t="s">
        <v>169</v>
      </c>
      <c r="G142" s="69" t="s">
        <v>46</v>
      </c>
      <c r="H142" s="69" t="s">
        <v>45</v>
      </c>
      <c r="I142" s="74">
        <f>VALUE(_xlfn.IFS(Table26[[#This Row],[Type]]="Cold Only", "1", Table26[[#This Row],[Type]]="Cook and Cold", "2",Table26[[#This Row],[Type]]="Hot and Cold", "3"))+VALUE(IF(Table26[[#This Row],[Water Storage]]="On Demand",1,0))</f>
        <v>2</v>
      </c>
      <c r="J142" s="74">
        <v>0.13</v>
      </c>
      <c r="L142" s="117"/>
      <c r="M142" s="121"/>
      <c r="N142" s="121"/>
      <c r="O142" s="121"/>
      <c r="P142" s="121"/>
      <c r="Q142" s="121"/>
      <c r="R142" s="121"/>
      <c r="S142" s="86"/>
      <c r="T142" s="87"/>
      <c r="U142" s="117"/>
      <c r="V142" s="117"/>
      <c r="W142" s="117"/>
    </row>
    <row r="143" spans="1:23" s="116" customFormat="1" ht="14.5">
      <c r="A143" s="115"/>
      <c r="B143" s="72" t="s">
        <v>167</v>
      </c>
      <c r="C143" s="69" t="s">
        <v>177</v>
      </c>
      <c r="D143" s="69" t="s">
        <v>177</v>
      </c>
      <c r="E143" s="69" t="s">
        <v>33</v>
      </c>
      <c r="F143" s="69" t="s">
        <v>169</v>
      </c>
      <c r="G143" s="69" t="s">
        <v>46</v>
      </c>
      <c r="H143" s="69" t="s">
        <v>45</v>
      </c>
      <c r="I143" s="74">
        <f>VALUE(_xlfn.IFS(Table26[[#This Row],[Type]]="Cold Only", "1", Table26[[#This Row],[Type]]="Cook and Cold", "2",Table26[[#This Row],[Type]]="Hot and Cold", "3"))+VALUE(IF(Table26[[#This Row],[Water Storage]]="On Demand",1,0))</f>
        <v>3</v>
      </c>
      <c r="J143" s="74">
        <v>0.78</v>
      </c>
      <c r="L143" s="117"/>
      <c r="M143" s="121"/>
      <c r="N143" s="121"/>
      <c r="O143" s="121"/>
      <c r="P143" s="121"/>
      <c r="Q143" s="121"/>
      <c r="R143" s="121"/>
      <c r="S143" s="86"/>
      <c r="T143" s="87"/>
      <c r="U143" s="117"/>
      <c r="V143" s="117"/>
      <c r="W143" s="117"/>
    </row>
    <row r="144" spans="1:23" s="116" customFormat="1" ht="14.5">
      <c r="A144" s="115"/>
      <c r="B144" s="72" t="s">
        <v>167</v>
      </c>
      <c r="C144" s="69" t="s">
        <v>178</v>
      </c>
      <c r="D144" s="69" t="s">
        <v>178</v>
      </c>
      <c r="E144" s="69" t="s">
        <v>34</v>
      </c>
      <c r="F144" s="69" t="s">
        <v>169</v>
      </c>
      <c r="G144" s="69" t="s">
        <v>46</v>
      </c>
      <c r="H144" s="69" t="s">
        <v>45</v>
      </c>
      <c r="I144" s="74">
        <f>VALUE(_xlfn.IFS(Table26[[#This Row],[Type]]="Cold Only", "1", Table26[[#This Row],[Type]]="Cook and Cold", "2",Table26[[#This Row],[Type]]="Hot and Cold", "3"))+VALUE(IF(Table26[[#This Row],[Water Storage]]="On Demand",1,0))</f>
        <v>2</v>
      </c>
      <c r="J144" s="74">
        <v>0.13</v>
      </c>
      <c r="L144" s="117"/>
      <c r="M144" s="121"/>
      <c r="N144" s="121"/>
      <c r="O144" s="121"/>
      <c r="P144" s="121"/>
      <c r="Q144" s="121"/>
      <c r="R144" s="121"/>
      <c r="S144" s="86"/>
      <c r="T144" s="87"/>
      <c r="U144" s="117"/>
      <c r="V144" s="117"/>
      <c r="W144" s="117"/>
    </row>
    <row r="145" spans="1:23" s="116" customFormat="1" ht="14.5">
      <c r="A145" s="115"/>
      <c r="B145" s="72" t="s">
        <v>167</v>
      </c>
      <c r="C145" s="69" t="s">
        <v>179</v>
      </c>
      <c r="D145" s="69" t="s">
        <v>179</v>
      </c>
      <c r="E145" s="69" t="s">
        <v>33</v>
      </c>
      <c r="F145" s="69" t="s">
        <v>169</v>
      </c>
      <c r="G145" s="69" t="s">
        <v>46</v>
      </c>
      <c r="H145" s="69" t="s">
        <v>45</v>
      </c>
      <c r="I145" s="74">
        <f>VALUE(_xlfn.IFS(Table26[[#This Row],[Type]]="Cold Only", "1", Table26[[#This Row],[Type]]="Cook and Cold", "2",Table26[[#This Row],[Type]]="Hot and Cold", "3"))+VALUE(IF(Table26[[#This Row],[Water Storage]]="On Demand",1,0))</f>
        <v>3</v>
      </c>
      <c r="J145" s="74">
        <v>0.78</v>
      </c>
      <c r="L145" s="117"/>
      <c r="M145" s="121"/>
      <c r="N145" s="121"/>
      <c r="O145" s="121"/>
      <c r="P145" s="121"/>
      <c r="Q145" s="121"/>
      <c r="R145" s="121"/>
      <c r="S145" s="86"/>
      <c r="T145" s="87"/>
      <c r="U145" s="117"/>
      <c r="V145" s="117"/>
      <c r="W145" s="117"/>
    </row>
    <row r="146" spans="1:23" s="116" customFormat="1" ht="14.5">
      <c r="A146" s="115"/>
      <c r="B146" s="72" t="s">
        <v>167</v>
      </c>
      <c r="C146" s="69" t="s">
        <v>180</v>
      </c>
      <c r="D146" s="69" t="s">
        <v>180</v>
      </c>
      <c r="E146" s="69" t="s">
        <v>34</v>
      </c>
      <c r="F146" s="69" t="s">
        <v>169</v>
      </c>
      <c r="G146" s="69" t="s">
        <v>46</v>
      </c>
      <c r="H146" s="69" t="s">
        <v>45</v>
      </c>
      <c r="I146" s="74">
        <f>VALUE(_xlfn.IFS(Table26[[#This Row],[Type]]="Cold Only", "1", Table26[[#This Row],[Type]]="Cook and Cold", "2",Table26[[#This Row],[Type]]="Hot and Cold", "3"))+VALUE(IF(Table26[[#This Row],[Water Storage]]="On Demand",1,0))</f>
        <v>2</v>
      </c>
      <c r="J146" s="74">
        <v>0.13</v>
      </c>
      <c r="L146" s="117"/>
      <c r="M146" s="121"/>
      <c r="N146" s="121"/>
      <c r="O146" s="121"/>
      <c r="P146" s="121"/>
      <c r="Q146" s="121"/>
      <c r="R146" s="121"/>
      <c r="S146" s="86"/>
      <c r="T146" s="87"/>
      <c r="U146" s="117"/>
      <c r="V146" s="117"/>
      <c r="W146" s="117"/>
    </row>
    <row r="147" spans="1:23" s="116" customFormat="1" ht="14.5">
      <c r="A147" s="115"/>
      <c r="B147" s="72" t="s">
        <v>167</v>
      </c>
      <c r="C147" s="69" t="s">
        <v>181</v>
      </c>
      <c r="D147" s="69" t="s">
        <v>181</v>
      </c>
      <c r="E147" s="69" t="s">
        <v>33</v>
      </c>
      <c r="F147" s="69" t="s">
        <v>169</v>
      </c>
      <c r="G147" s="69" t="s">
        <v>46</v>
      </c>
      <c r="H147" s="69" t="s">
        <v>45</v>
      </c>
      <c r="I147" s="74">
        <f>VALUE(_xlfn.IFS(Table26[[#This Row],[Type]]="Cold Only", "1", Table26[[#This Row],[Type]]="Cook and Cold", "2",Table26[[#This Row],[Type]]="Hot and Cold", "3"))+VALUE(IF(Table26[[#This Row],[Water Storage]]="On Demand",1,0))</f>
        <v>3</v>
      </c>
      <c r="J147" s="74">
        <v>0.78</v>
      </c>
      <c r="L147" s="117"/>
      <c r="M147" s="121"/>
      <c r="N147" s="121"/>
      <c r="O147" s="121"/>
      <c r="P147" s="121"/>
      <c r="Q147" s="121"/>
      <c r="R147" s="121"/>
      <c r="S147" s="86"/>
      <c r="T147" s="87"/>
      <c r="U147" s="117"/>
      <c r="V147" s="117"/>
      <c r="W147" s="117"/>
    </row>
    <row r="148" spans="1:23" s="116" customFormat="1" ht="14.5">
      <c r="A148" s="115"/>
      <c r="B148" s="72" t="s">
        <v>167</v>
      </c>
      <c r="C148" s="69" t="s">
        <v>182</v>
      </c>
      <c r="D148" s="69" t="s">
        <v>182</v>
      </c>
      <c r="E148" s="69" t="s">
        <v>34</v>
      </c>
      <c r="F148" s="69" t="s">
        <v>169</v>
      </c>
      <c r="G148" s="69" t="s">
        <v>46</v>
      </c>
      <c r="H148" s="69" t="s">
        <v>45</v>
      </c>
      <c r="I148" s="74">
        <f>VALUE(_xlfn.IFS(Table26[[#This Row],[Type]]="Cold Only", "1", Table26[[#This Row],[Type]]="Cook and Cold", "2",Table26[[#This Row],[Type]]="Hot and Cold", "3"))+VALUE(IF(Table26[[#This Row],[Water Storage]]="On Demand",1,0))</f>
        <v>2</v>
      </c>
      <c r="J148" s="74">
        <v>0.13</v>
      </c>
      <c r="L148" s="117"/>
      <c r="M148" s="121"/>
      <c r="N148" s="121"/>
      <c r="O148" s="121"/>
      <c r="P148" s="121"/>
      <c r="Q148" s="121"/>
      <c r="R148" s="121"/>
      <c r="S148" s="86"/>
      <c r="T148" s="87"/>
      <c r="U148" s="117"/>
      <c r="V148" s="117"/>
      <c r="W148" s="117"/>
    </row>
    <row r="149" spans="1:23" s="116" customFormat="1" ht="14.5">
      <c r="A149" s="115"/>
      <c r="B149" s="72" t="s">
        <v>167</v>
      </c>
      <c r="C149" s="69" t="s">
        <v>183</v>
      </c>
      <c r="D149" s="69" t="s">
        <v>183</v>
      </c>
      <c r="E149" s="69" t="s">
        <v>33</v>
      </c>
      <c r="F149" s="69" t="s">
        <v>169</v>
      </c>
      <c r="G149" s="69" t="s">
        <v>46</v>
      </c>
      <c r="H149" s="69" t="s">
        <v>45</v>
      </c>
      <c r="I149" s="74">
        <f>VALUE(_xlfn.IFS(Table26[[#This Row],[Type]]="Cold Only", "1", Table26[[#This Row],[Type]]="Cook and Cold", "2",Table26[[#This Row],[Type]]="Hot and Cold", "3"))+VALUE(IF(Table26[[#This Row],[Water Storage]]="On Demand",1,0))</f>
        <v>3</v>
      </c>
      <c r="J149" s="74">
        <v>0.78</v>
      </c>
      <c r="L149" s="117"/>
      <c r="M149" s="121"/>
      <c r="N149" s="121"/>
      <c r="O149" s="121"/>
      <c r="P149" s="121"/>
      <c r="Q149" s="121"/>
      <c r="R149" s="121"/>
      <c r="S149" s="86"/>
      <c r="T149" s="87"/>
      <c r="U149" s="117"/>
      <c r="V149" s="117"/>
      <c r="W149" s="117"/>
    </row>
    <row r="150" spans="1:23" s="116" customFormat="1" ht="14.5">
      <c r="A150" s="115"/>
      <c r="B150" s="72" t="s">
        <v>167</v>
      </c>
      <c r="C150" s="69" t="s">
        <v>184</v>
      </c>
      <c r="D150" s="69" t="s">
        <v>184</v>
      </c>
      <c r="E150" s="69" t="s">
        <v>34</v>
      </c>
      <c r="F150" s="69" t="s">
        <v>169</v>
      </c>
      <c r="G150" s="69" t="s">
        <v>46</v>
      </c>
      <c r="H150" s="69" t="s">
        <v>45</v>
      </c>
      <c r="I150" s="74">
        <f>VALUE(_xlfn.IFS(Table26[[#This Row],[Type]]="Cold Only", "1", Table26[[#This Row],[Type]]="Cook and Cold", "2",Table26[[#This Row],[Type]]="Hot and Cold", "3"))+VALUE(IF(Table26[[#This Row],[Water Storage]]="On Demand",1,0))</f>
        <v>2</v>
      </c>
      <c r="J150" s="74">
        <v>0.13</v>
      </c>
      <c r="L150" s="117"/>
      <c r="M150" s="121"/>
      <c r="N150" s="121"/>
      <c r="O150" s="121"/>
      <c r="P150" s="121"/>
      <c r="Q150" s="121"/>
      <c r="R150" s="121"/>
      <c r="S150" s="86"/>
      <c r="T150" s="87"/>
      <c r="U150" s="117"/>
      <c r="V150" s="117"/>
      <c r="W150" s="117"/>
    </row>
    <row r="151" spans="1:23" s="116" customFormat="1" ht="14.5">
      <c r="A151" s="115"/>
      <c r="B151" s="72" t="s">
        <v>185</v>
      </c>
      <c r="C151" s="69" t="s">
        <v>186</v>
      </c>
      <c r="D151" s="69" t="s">
        <v>186</v>
      </c>
      <c r="E151" s="69" t="s">
        <v>33</v>
      </c>
      <c r="F151" s="69" t="s">
        <v>53</v>
      </c>
      <c r="G151" s="69" t="s">
        <v>46</v>
      </c>
      <c r="H151" s="69" t="s">
        <v>45</v>
      </c>
      <c r="I151" s="74">
        <f>VALUE(_xlfn.IFS(Table26[[#This Row],[Type]]="Cold Only", "1", Table26[[#This Row],[Type]]="Cook and Cold", "2",Table26[[#This Row],[Type]]="Hot and Cold", "3"))+VALUE(IF(Table26[[#This Row],[Water Storage]]="On Demand",1,0))</f>
        <v>3</v>
      </c>
      <c r="J151" s="74">
        <v>0.74</v>
      </c>
      <c r="L151" s="117"/>
      <c r="M151" s="121"/>
      <c r="N151" s="121"/>
      <c r="O151" s="121"/>
      <c r="P151" s="121"/>
      <c r="Q151" s="121"/>
      <c r="R151" s="121"/>
      <c r="S151" s="86"/>
      <c r="T151" s="87"/>
      <c r="U151" s="117"/>
      <c r="V151" s="117"/>
      <c r="W151" s="117"/>
    </row>
    <row r="152" spans="1:23" s="116" customFormat="1" ht="14.5">
      <c r="A152" s="115"/>
      <c r="B152" s="72" t="s">
        <v>185</v>
      </c>
      <c r="C152" s="69" t="s">
        <v>187</v>
      </c>
      <c r="D152" s="69" t="s">
        <v>187</v>
      </c>
      <c r="E152" s="69" t="s">
        <v>33</v>
      </c>
      <c r="F152" s="69" t="s">
        <v>44</v>
      </c>
      <c r="G152" s="69" t="s">
        <v>46</v>
      </c>
      <c r="H152" s="69" t="s">
        <v>45</v>
      </c>
      <c r="I152" s="74">
        <f>VALUE(_xlfn.IFS(Table26[[#This Row],[Type]]="Cold Only", "1", Table26[[#This Row],[Type]]="Cook and Cold", "2",Table26[[#This Row],[Type]]="Hot and Cold", "3"))+VALUE(IF(Table26[[#This Row],[Water Storage]]="On Demand",1,0))</f>
        <v>3</v>
      </c>
      <c r="J152" s="74">
        <v>0.73</v>
      </c>
      <c r="L152" s="117"/>
      <c r="M152" s="121"/>
      <c r="N152" s="121"/>
      <c r="O152" s="121"/>
      <c r="P152" s="121"/>
      <c r="Q152" s="121"/>
      <c r="R152" s="121"/>
      <c r="S152" s="86"/>
      <c r="T152" s="87"/>
      <c r="U152" s="117"/>
      <c r="V152" s="117"/>
      <c r="W152" s="117"/>
    </row>
    <row r="153" spans="1:23" s="116" customFormat="1" ht="14.5">
      <c r="A153" s="115"/>
      <c r="B153" s="72" t="s">
        <v>185</v>
      </c>
      <c r="C153" s="69" t="s">
        <v>188</v>
      </c>
      <c r="D153" s="69" t="s">
        <v>188</v>
      </c>
      <c r="E153" s="69" t="s">
        <v>33</v>
      </c>
      <c r="F153" s="69" t="s">
        <v>44</v>
      </c>
      <c r="G153" s="69" t="s">
        <v>46</v>
      </c>
      <c r="H153" s="69" t="s">
        <v>45</v>
      </c>
      <c r="I153" s="74">
        <f>VALUE(_xlfn.IFS(Table26[[#This Row],[Type]]="Cold Only", "1", Table26[[#This Row],[Type]]="Cook and Cold", "2",Table26[[#This Row],[Type]]="Hot and Cold", "3"))+VALUE(IF(Table26[[#This Row],[Water Storage]]="On Demand",1,0))</f>
        <v>3</v>
      </c>
      <c r="J153" s="74">
        <v>0.86</v>
      </c>
      <c r="L153" s="117"/>
      <c r="M153" s="121"/>
      <c r="N153" s="121"/>
      <c r="O153" s="121"/>
      <c r="P153" s="121"/>
      <c r="Q153" s="121"/>
      <c r="R153" s="121"/>
      <c r="S153" s="86"/>
      <c r="T153" s="87"/>
      <c r="U153" s="117"/>
      <c r="V153" s="117"/>
      <c r="W153" s="117"/>
    </row>
    <row r="154" spans="1:23" s="116" customFormat="1" ht="14.5">
      <c r="A154" s="115"/>
      <c r="B154" s="72" t="s">
        <v>42</v>
      </c>
      <c r="C154" s="69" t="s">
        <v>43</v>
      </c>
      <c r="D154" s="69" t="s">
        <v>43</v>
      </c>
      <c r="E154" s="69" t="s">
        <v>33</v>
      </c>
      <c r="F154" s="69" t="s">
        <v>44</v>
      </c>
      <c r="G154" s="69" t="s">
        <v>46</v>
      </c>
      <c r="H154" s="69" t="s">
        <v>45</v>
      </c>
      <c r="I154" s="74">
        <f>VALUE(_xlfn.IFS(Table26[[#This Row],[Type]]="Cold Only", "1", Table26[[#This Row],[Type]]="Cook and Cold", "2",Table26[[#This Row],[Type]]="Hot and Cold", "3"))+VALUE(IF(Table26[[#This Row],[Water Storage]]="On Demand",1,0))</f>
        <v>3</v>
      </c>
      <c r="J154" s="74">
        <v>0.52</v>
      </c>
      <c r="L154" s="117"/>
      <c r="M154" s="121"/>
      <c r="N154" s="121"/>
      <c r="O154" s="121"/>
      <c r="P154" s="121"/>
      <c r="Q154" s="121"/>
      <c r="R154" s="121"/>
      <c r="S154" s="86"/>
      <c r="T154" s="87"/>
      <c r="U154" s="117"/>
      <c r="V154" s="117"/>
      <c r="W154" s="117"/>
    </row>
    <row r="155" spans="1:23" s="116" customFormat="1" ht="14.5">
      <c r="A155" s="115"/>
      <c r="B155" s="72" t="s">
        <v>42</v>
      </c>
      <c r="C155" s="69" t="s">
        <v>190</v>
      </c>
      <c r="D155" s="69" t="s">
        <v>190</v>
      </c>
      <c r="E155" s="69" t="s">
        <v>33</v>
      </c>
      <c r="F155" s="69" t="s">
        <v>50</v>
      </c>
      <c r="G155" s="69" t="s">
        <v>46</v>
      </c>
      <c r="H155" s="69" t="s">
        <v>45</v>
      </c>
      <c r="I155" s="74">
        <f>VALUE(_xlfn.IFS(Table26[[#This Row],[Type]]="Cold Only", "1", Table26[[#This Row],[Type]]="Cook and Cold", "2",Table26[[#This Row],[Type]]="Hot and Cold", "3"))+VALUE(IF(Table26[[#This Row],[Water Storage]]="On Demand",1,0))</f>
        <v>3</v>
      </c>
      <c r="J155" s="74">
        <v>0.8</v>
      </c>
      <c r="L155" s="117"/>
      <c r="M155" s="121"/>
      <c r="N155" s="121"/>
      <c r="O155" s="121"/>
      <c r="P155" s="121"/>
      <c r="Q155" s="121"/>
      <c r="R155" s="121"/>
      <c r="S155" s="86"/>
      <c r="T155" s="87"/>
      <c r="U155" s="117"/>
      <c r="V155" s="117"/>
      <c r="W155" s="117"/>
    </row>
    <row r="156" spans="1:23" s="116" customFormat="1" ht="12.75" customHeight="1">
      <c r="A156" s="115"/>
      <c r="B156" s="72" t="s">
        <v>42</v>
      </c>
      <c r="C156" s="69" t="s">
        <v>47</v>
      </c>
      <c r="D156" s="69" t="s">
        <v>47</v>
      </c>
      <c r="E156" s="69" t="s">
        <v>33</v>
      </c>
      <c r="F156" s="69" t="s">
        <v>44</v>
      </c>
      <c r="G156" s="69" t="s">
        <v>46</v>
      </c>
      <c r="H156" s="69" t="s">
        <v>45</v>
      </c>
      <c r="I156" s="74">
        <f>VALUE(_xlfn.IFS(Table26[[#This Row],[Type]]="Cold Only", "1", Table26[[#This Row],[Type]]="Cook and Cold", "2",Table26[[#This Row],[Type]]="Hot and Cold", "3"))+VALUE(IF(Table26[[#This Row],[Water Storage]]="On Demand",1,0))</f>
        <v>3</v>
      </c>
      <c r="J156" s="74">
        <v>0.52</v>
      </c>
      <c r="L156" s="117"/>
      <c r="M156" s="121"/>
      <c r="N156" s="121"/>
      <c r="O156" s="121"/>
      <c r="P156" s="121"/>
      <c r="Q156" s="121"/>
      <c r="R156" s="121"/>
      <c r="S156" s="86"/>
      <c r="T156" s="87"/>
      <c r="U156" s="117"/>
      <c r="V156" s="117"/>
      <c r="W156" s="117"/>
    </row>
    <row r="157" spans="1:23" s="116" customFormat="1" ht="14.5">
      <c r="A157" s="115"/>
      <c r="B157" s="72" t="s">
        <v>42</v>
      </c>
      <c r="C157" s="69" t="s">
        <v>54</v>
      </c>
      <c r="D157" s="69" t="s">
        <v>54</v>
      </c>
      <c r="E157" s="69" t="s">
        <v>33</v>
      </c>
      <c r="F157" s="69" t="s">
        <v>44</v>
      </c>
      <c r="G157" s="69" t="s">
        <v>46</v>
      </c>
      <c r="H157" s="69" t="s">
        <v>45</v>
      </c>
      <c r="I157" s="74">
        <f>VALUE(_xlfn.IFS(Table26[[#This Row],[Type]]="Cold Only", "1", Table26[[#This Row],[Type]]="Cook and Cold", "2",Table26[[#This Row],[Type]]="Hot and Cold", "3"))+VALUE(IF(Table26[[#This Row],[Water Storage]]="On Demand",1,0))</f>
        <v>3</v>
      </c>
      <c r="J157" s="74">
        <v>0.66</v>
      </c>
      <c r="L157" s="117"/>
      <c r="M157" s="121"/>
      <c r="N157" s="121"/>
      <c r="O157" s="121"/>
      <c r="P157" s="121"/>
      <c r="Q157" s="121"/>
      <c r="R157" s="121"/>
      <c r="S157" s="86"/>
      <c r="T157" s="87"/>
      <c r="U157" s="117"/>
      <c r="V157" s="117"/>
      <c r="W157" s="117"/>
    </row>
    <row r="158" spans="1:23" s="116" customFormat="1" ht="14.5">
      <c r="A158" s="115"/>
      <c r="B158" s="72" t="s">
        <v>42</v>
      </c>
      <c r="C158" s="69" t="s">
        <v>193</v>
      </c>
      <c r="D158" s="69" t="s">
        <v>193</v>
      </c>
      <c r="E158" s="69" t="s">
        <v>33</v>
      </c>
      <c r="F158" s="69" t="s">
        <v>53</v>
      </c>
      <c r="G158" s="69" t="s">
        <v>46</v>
      </c>
      <c r="H158" s="69" t="s">
        <v>45</v>
      </c>
      <c r="I158" s="74">
        <f>VALUE(_xlfn.IFS(Table26[[#This Row],[Type]]="Cold Only", "1", Table26[[#This Row],[Type]]="Cook and Cold", "2",Table26[[#This Row],[Type]]="Hot and Cold", "3"))+VALUE(IF(Table26[[#This Row],[Water Storage]]="On Demand",1,0))</f>
        <v>3</v>
      </c>
      <c r="J158" s="74">
        <v>0.74</v>
      </c>
      <c r="L158" s="117"/>
      <c r="M158" s="121"/>
      <c r="N158" s="121"/>
      <c r="O158" s="121"/>
      <c r="P158" s="121"/>
      <c r="Q158" s="121"/>
      <c r="R158" s="121"/>
      <c r="S158" s="86"/>
      <c r="T158" s="87"/>
      <c r="U158" s="117"/>
      <c r="V158" s="117"/>
      <c r="W158" s="117"/>
    </row>
    <row r="159" spans="1:23" s="116" customFormat="1" ht="14.5">
      <c r="A159" s="115"/>
      <c r="B159" s="72" t="s">
        <v>42</v>
      </c>
      <c r="C159" s="69" t="s">
        <v>55</v>
      </c>
      <c r="D159" s="69" t="s">
        <v>55</v>
      </c>
      <c r="E159" s="69" t="s">
        <v>33</v>
      </c>
      <c r="F159" s="69" t="s">
        <v>50</v>
      </c>
      <c r="G159" s="69"/>
      <c r="H159" s="69" t="s">
        <v>45</v>
      </c>
      <c r="I159" s="74">
        <f>VALUE(_xlfn.IFS(Table26[[#This Row],[Type]]="Cold Only", "1", Table26[[#This Row],[Type]]="Cook and Cold", "2",Table26[[#This Row],[Type]]="Hot and Cold", "3"))+VALUE(IF(Table26[[#This Row],[Water Storage]]="On Demand",1,0))</f>
        <v>3</v>
      </c>
      <c r="J159" s="74">
        <v>0.6</v>
      </c>
      <c r="L159" s="117"/>
      <c r="M159" s="121"/>
      <c r="N159" s="121"/>
      <c r="O159" s="121"/>
      <c r="P159" s="121"/>
      <c r="Q159" s="121"/>
      <c r="R159" s="121"/>
      <c r="S159" s="86"/>
      <c r="T159" s="87"/>
      <c r="U159" s="117"/>
      <c r="V159" s="117"/>
      <c r="W159" s="117"/>
    </row>
    <row r="160" spans="1:23" s="116" customFormat="1" ht="14.5">
      <c r="A160" s="115"/>
      <c r="B160" s="72" t="s">
        <v>42</v>
      </c>
      <c r="C160" s="69" t="s">
        <v>56</v>
      </c>
      <c r="D160" s="69" t="s">
        <v>56</v>
      </c>
      <c r="E160" s="69" t="s">
        <v>33</v>
      </c>
      <c r="F160" s="69" t="s">
        <v>50</v>
      </c>
      <c r="G160" s="69" t="s">
        <v>46</v>
      </c>
      <c r="H160" s="69" t="s">
        <v>45</v>
      </c>
      <c r="I160" s="74">
        <f>VALUE(_xlfn.IFS(Table26[[#This Row],[Type]]="Cold Only", "1", Table26[[#This Row],[Type]]="Cook and Cold", "2",Table26[[#This Row],[Type]]="Hot and Cold", "3"))+VALUE(IF(Table26[[#This Row],[Water Storage]]="On Demand",1,0))</f>
        <v>3</v>
      </c>
      <c r="J160" s="74">
        <v>0.63</v>
      </c>
      <c r="L160" s="117"/>
      <c r="M160" s="121"/>
      <c r="N160" s="121"/>
      <c r="O160" s="121"/>
      <c r="P160" s="121"/>
      <c r="Q160" s="121"/>
      <c r="R160" s="121"/>
      <c r="S160" s="86"/>
      <c r="T160" s="87"/>
      <c r="U160" s="117"/>
      <c r="V160" s="117"/>
      <c r="W160" s="117"/>
    </row>
    <row r="161" spans="1:23" s="116" customFormat="1" ht="14.5">
      <c r="A161" s="115"/>
      <c r="B161" s="72" t="s">
        <v>57</v>
      </c>
      <c r="C161" s="69" t="s">
        <v>58</v>
      </c>
      <c r="D161" s="69" t="s">
        <v>58</v>
      </c>
      <c r="E161" s="69" t="s">
        <v>33</v>
      </c>
      <c r="F161" s="69" t="s">
        <v>50</v>
      </c>
      <c r="G161" s="69" t="s">
        <v>46</v>
      </c>
      <c r="H161" s="69" t="s">
        <v>45</v>
      </c>
      <c r="I161" s="74">
        <f>VALUE(_xlfn.IFS(Table26[[#This Row],[Type]]="Cold Only", "1", Table26[[#This Row],[Type]]="Cook and Cold", "2",Table26[[#This Row],[Type]]="Hot and Cold", "3"))+VALUE(IF(Table26[[#This Row],[Water Storage]]="On Demand",1,0))</f>
        <v>3</v>
      </c>
      <c r="J161" s="74">
        <v>0.63</v>
      </c>
      <c r="L161" s="117"/>
      <c r="M161" s="121"/>
      <c r="N161" s="121"/>
      <c r="O161" s="121"/>
      <c r="P161" s="121"/>
      <c r="Q161" s="121"/>
      <c r="R161" s="121"/>
      <c r="S161" s="86"/>
      <c r="T161" s="87"/>
      <c r="U161" s="117"/>
      <c r="V161" s="117"/>
      <c r="W161" s="117"/>
    </row>
    <row r="162" spans="1:23" s="116" customFormat="1" ht="14.5">
      <c r="A162" s="115"/>
      <c r="B162" s="72" t="s">
        <v>57</v>
      </c>
      <c r="C162" s="69" t="s">
        <v>197</v>
      </c>
      <c r="D162" s="69" t="s">
        <v>197</v>
      </c>
      <c r="E162" s="69" t="s">
        <v>33</v>
      </c>
      <c r="F162" s="69" t="s">
        <v>53</v>
      </c>
      <c r="G162" s="69" t="s">
        <v>46</v>
      </c>
      <c r="H162" s="69" t="s">
        <v>45</v>
      </c>
      <c r="I162" s="74">
        <f>VALUE(_xlfn.IFS(Table26[[#This Row],[Type]]="Cold Only", "1", Table26[[#This Row],[Type]]="Cook and Cold", "2",Table26[[#This Row],[Type]]="Hot and Cold", "3"))+VALUE(IF(Table26[[#This Row],[Water Storage]]="On Demand",1,0))</f>
        <v>3</v>
      </c>
      <c r="J162" s="74">
        <v>0.74</v>
      </c>
      <c r="L162" s="117"/>
      <c r="M162" s="121"/>
      <c r="N162" s="121"/>
      <c r="O162" s="121"/>
      <c r="P162" s="121"/>
      <c r="Q162" s="121"/>
      <c r="R162" s="121"/>
      <c r="S162" s="86"/>
      <c r="T162" s="87"/>
      <c r="U162" s="117"/>
      <c r="V162" s="117"/>
      <c r="W162" s="117"/>
    </row>
    <row r="163" spans="1:23" s="116" customFormat="1" ht="14.5">
      <c r="A163" s="115"/>
      <c r="B163" s="72" t="s">
        <v>79</v>
      </c>
      <c r="C163" s="69" t="s">
        <v>80</v>
      </c>
      <c r="D163" s="69" t="s">
        <v>80</v>
      </c>
      <c r="E163" s="69" t="s">
        <v>33</v>
      </c>
      <c r="F163" s="69" t="s">
        <v>50</v>
      </c>
      <c r="G163" s="69" t="s">
        <v>46</v>
      </c>
      <c r="H163" s="69" t="s">
        <v>45</v>
      </c>
      <c r="I163" s="74">
        <f>VALUE(_xlfn.IFS(Table26[[#This Row],[Type]]="Cold Only", "1", Table26[[#This Row],[Type]]="Cook and Cold", "2",Table26[[#This Row],[Type]]="Hot and Cold", "3"))+VALUE(IF(Table26[[#This Row],[Water Storage]]="On Demand",1,0))</f>
        <v>3</v>
      </c>
      <c r="J163" s="74">
        <v>0.63</v>
      </c>
      <c r="L163" s="117"/>
      <c r="M163" s="121"/>
      <c r="N163" s="121"/>
      <c r="O163" s="121"/>
      <c r="P163" s="121"/>
      <c r="Q163" s="121"/>
      <c r="R163" s="121"/>
      <c r="S163" s="86"/>
      <c r="T163" s="87"/>
      <c r="U163" s="117"/>
      <c r="V163" s="117"/>
      <c r="W163" s="117"/>
    </row>
    <row r="164" spans="1:23" s="116" customFormat="1" ht="14.5">
      <c r="A164" s="115"/>
      <c r="B164" s="72" t="s">
        <v>79</v>
      </c>
      <c r="C164" s="69" t="s">
        <v>199</v>
      </c>
      <c r="D164" s="69" t="s">
        <v>199</v>
      </c>
      <c r="E164" s="69" t="s">
        <v>33</v>
      </c>
      <c r="F164" s="69" t="s">
        <v>53</v>
      </c>
      <c r="G164" s="69" t="s">
        <v>46</v>
      </c>
      <c r="H164" s="69" t="s">
        <v>45</v>
      </c>
      <c r="I164" s="74">
        <f>VALUE(_xlfn.IFS(Table26[[#This Row],[Type]]="Cold Only", "1", Table26[[#This Row],[Type]]="Cook and Cold", "2",Table26[[#This Row],[Type]]="Hot and Cold", "3"))+VALUE(IF(Table26[[#This Row],[Water Storage]]="On Demand",1,0))</f>
        <v>3</v>
      </c>
      <c r="J164" s="74">
        <v>0.74</v>
      </c>
      <c r="L164" s="117"/>
      <c r="M164" s="121"/>
      <c r="N164" s="121"/>
      <c r="O164" s="121"/>
      <c r="P164" s="121"/>
      <c r="Q164" s="121"/>
      <c r="R164" s="121"/>
      <c r="S164" s="86"/>
      <c r="T164" s="87"/>
      <c r="U164" s="117"/>
      <c r="V164" s="117"/>
      <c r="W164" s="117"/>
    </row>
    <row r="165" spans="1:23" s="116" customFormat="1" ht="14.5">
      <c r="A165" s="115"/>
      <c r="B165" s="72" t="s">
        <v>81</v>
      </c>
      <c r="C165" s="69" t="s">
        <v>82</v>
      </c>
      <c r="D165" s="69" t="s">
        <v>82</v>
      </c>
      <c r="E165" s="69" t="s">
        <v>33</v>
      </c>
      <c r="F165" s="69" t="s">
        <v>44</v>
      </c>
      <c r="G165" s="69" t="s">
        <v>46</v>
      </c>
      <c r="H165" s="69" t="s">
        <v>45</v>
      </c>
      <c r="I165" s="74">
        <f>VALUE(_xlfn.IFS(Table26[[#This Row],[Type]]="Cold Only", "1", Table26[[#This Row],[Type]]="Cook and Cold", "2",Table26[[#This Row],[Type]]="Hot and Cold", "3"))+VALUE(IF(Table26[[#This Row],[Water Storage]]="On Demand",1,0))</f>
        <v>3</v>
      </c>
      <c r="J165" s="74">
        <v>0.66</v>
      </c>
      <c r="L165" s="117"/>
      <c r="M165" s="121"/>
      <c r="N165" s="121"/>
      <c r="O165" s="121"/>
      <c r="P165" s="121"/>
      <c r="Q165" s="121"/>
      <c r="R165" s="121"/>
      <c r="S165" s="86"/>
      <c r="T165" s="87"/>
      <c r="U165" s="117"/>
      <c r="V165" s="117"/>
      <c r="W165" s="117"/>
    </row>
    <row r="166" spans="1:23" s="116" customFormat="1" ht="14.5">
      <c r="A166" s="115"/>
      <c r="B166" s="72" t="s">
        <v>81</v>
      </c>
      <c r="C166" s="69" t="s">
        <v>83</v>
      </c>
      <c r="D166" s="69" t="s">
        <v>83</v>
      </c>
      <c r="E166" s="69" t="s">
        <v>33</v>
      </c>
      <c r="F166" s="69" t="s">
        <v>44</v>
      </c>
      <c r="G166" s="69" t="s">
        <v>46</v>
      </c>
      <c r="H166" s="69" t="s">
        <v>45</v>
      </c>
      <c r="I166" s="74">
        <f>VALUE(_xlfn.IFS(Table26[[#This Row],[Type]]="Cold Only", "1", Table26[[#This Row],[Type]]="Cook and Cold", "2",Table26[[#This Row],[Type]]="Hot and Cold", "3"))+VALUE(IF(Table26[[#This Row],[Water Storage]]="On Demand",1,0))</f>
        <v>3</v>
      </c>
      <c r="J166" s="74">
        <v>0.52</v>
      </c>
      <c r="L166" s="117"/>
      <c r="M166" s="121"/>
      <c r="N166" s="121"/>
      <c r="O166" s="121"/>
      <c r="P166" s="121"/>
      <c r="Q166" s="121"/>
      <c r="R166" s="121"/>
      <c r="S166" s="86"/>
      <c r="T166" s="87"/>
      <c r="U166" s="117"/>
      <c r="V166" s="117"/>
      <c r="W166" s="117"/>
    </row>
    <row r="167" spans="1:23" s="116" customFormat="1" ht="14.5">
      <c r="A167" s="115"/>
      <c r="B167" s="72" t="s">
        <v>81</v>
      </c>
      <c r="C167" s="69" t="s">
        <v>203</v>
      </c>
      <c r="D167" s="69" t="s">
        <v>203</v>
      </c>
      <c r="E167" s="69" t="s">
        <v>33</v>
      </c>
      <c r="F167" s="69" t="s">
        <v>53</v>
      </c>
      <c r="G167" s="69" t="s">
        <v>46</v>
      </c>
      <c r="H167" s="69" t="s">
        <v>45</v>
      </c>
      <c r="I167" s="74">
        <f>VALUE(_xlfn.IFS(Table26[[#This Row],[Type]]="Cold Only", "1", Table26[[#This Row],[Type]]="Cook and Cold", "2",Table26[[#This Row],[Type]]="Hot and Cold", "3"))+VALUE(IF(Table26[[#This Row],[Water Storage]]="On Demand",1,0))</f>
        <v>3</v>
      </c>
      <c r="J167" s="74">
        <v>0.74</v>
      </c>
      <c r="L167" s="117"/>
      <c r="M167" s="121"/>
      <c r="N167" s="121"/>
      <c r="O167" s="121"/>
      <c r="P167" s="121"/>
      <c r="Q167" s="121"/>
      <c r="R167" s="121"/>
      <c r="S167" s="86"/>
      <c r="T167" s="87"/>
      <c r="U167" s="117"/>
      <c r="V167" s="117"/>
      <c r="W167" s="117"/>
    </row>
    <row r="168" spans="1:23" s="116" customFormat="1" ht="14.5">
      <c r="A168" s="115"/>
      <c r="B168" s="72" t="s">
        <v>158</v>
      </c>
      <c r="C168" s="69" t="s">
        <v>150</v>
      </c>
      <c r="D168" s="69" t="s">
        <v>166</v>
      </c>
      <c r="E168" s="69" t="s">
        <v>33</v>
      </c>
      <c r="F168" s="69" t="s">
        <v>44</v>
      </c>
      <c r="G168" s="69" t="s">
        <v>46</v>
      </c>
      <c r="H168" s="69" t="s">
        <v>45</v>
      </c>
      <c r="I168" s="74">
        <f>VALUE(_xlfn.IFS(Table26[[#This Row],[Type]]="Cold Only", "1", Table26[[#This Row],[Type]]="Cook and Cold", "2",Table26[[#This Row],[Type]]="Hot and Cold", "3"))+VALUE(IF(Table26[[#This Row],[Water Storage]]="On Demand",1,0))</f>
        <v>3</v>
      </c>
      <c r="J168" s="74">
        <v>0.74</v>
      </c>
      <c r="L168" s="117"/>
      <c r="M168" s="121"/>
      <c r="N168" s="121"/>
      <c r="O168" s="121"/>
      <c r="P168" s="121"/>
      <c r="Q168" s="121"/>
      <c r="R168" s="121"/>
      <c r="S168" s="86"/>
      <c r="T168" s="87"/>
      <c r="U168" s="117"/>
      <c r="V168" s="117"/>
      <c r="W168" s="117"/>
    </row>
    <row r="169" spans="1:23" s="116" customFormat="1" ht="14.5">
      <c r="A169" s="115"/>
      <c r="B169" s="72" t="s">
        <v>158</v>
      </c>
      <c r="C169" s="69" t="s">
        <v>150</v>
      </c>
      <c r="D169" s="69" t="s">
        <v>239</v>
      </c>
      <c r="E169" s="69" t="s">
        <v>33</v>
      </c>
      <c r="F169" s="69" t="s">
        <v>44</v>
      </c>
      <c r="G169" s="69" t="s">
        <v>20</v>
      </c>
      <c r="H169" s="69" t="s">
        <v>45</v>
      </c>
      <c r="I169" s="74">
        <f>VALUE(_xlfn.IFS(Table26[[#This Row],[Type]]="Cold Only", "1", Table26[[#This Row],[Type]]="Cook and Cold", "2",Table26[[#This Row],[Type]]="Hot and Cold", "3"))+VALUE(IF(Table26[[#This Row],[Water Storage]]="On Demand",1,0))</f>
        <v>4</v>
      </c>
      <c r="J169" s="74">
        <v>0.15</v>
      </c>
      <c r="L169" s="117"/>
      <c r="M169" s="121"/>
      <c r="N169" s="121"/>
      <c r="O169" s="121"/>
      <c r="P169" s="121"/>
      <c r="Q169" s="121"/>
      <c r="R169" s="121"/>
      <c r="S169" s="86"/>
      <c r="T169" s="87"/>
      <c r="U169" s="117"/>
      <c r="V169" s="117"/>
      <c r="W169" s="117"/>
    </row>
    <row r="170" spans="1:23" s="116" customFormat="1" ht="14.5">
      <c r="A170" s="115"/>
      <c r="B170" s="72" t="s">
        <v>158</v>
      </c>
      <c r="C170" s="69" t="s">
        <v>150</v>
      </c>
      <c r="D170" s="69" t="s">
        <v>240</v>
      </c>
      <c r="E170" s="69" t="s">
        <v>33</v>
      </c>
      <c r="F170" s="69" t="s">
        <v>44</v>
      </c>
      <c r="G170" s="69" t="s">
        <v>46</v>
      </c>
      <c r="H170" s="69" t="s">
        <v>45</v>
      </c>
      <c r="I170" s="74">
        <f>VALUE(_xlfn.IFS(Table26[[#This Row],[Type]]="Cold Only", "1", Table26[[#This Row],[Type]]="Cook and Cold", "2",Table26[[#This Row],[Type]]="Hot and Cold", "3"))+VALUE(IF(Table26[[#This Row],[Water Storage]]="On Demand",1,0))</f>
        <v>3</v>
      </c>
      <c r="J170" s="74">
        <v>0.7</v>
      </c>
      <c r="L170" s="117"/>
      <c r="M170" s="121"/>
      <c r="N170" s="121"/>
      <c r="O170" s="121"/>
      <c r="P170" s="121"/>
      <c r="Q170" s="121"/>
      <c r="R170" s="121"/>
      <c r="S170" s="86"/>
      <c r="T170" s="87"/>
      <c r="U170" s="117"/>
      <c r="V170" s="117"/>
      <c r="W170" s="117"/>
    </row>
    <row r="171" spans="1:23" s="116" customFormat="1" ht="14.5">
      <c r="A171" s="115"/>
      <c r="B171" s="72" t="s">
        <v>158</v>
      </c>
      <c r="C171" s="69" t="s">
        <v>150</v>
      </c>
      <c r="D171" s="69" t="s">
        <v>241</v>
      </c>
      <c r="E171" s="69" t="s">
        <v>33</v>
      </c>
      <c r="F171" s="69" t="s">
        <v>44</v>
      </c>
      <c r="G171" s="69" t="s">
        <v>46</v>
      </c>
      <c r="H171" s="69" t="s">
        <v>45</v>
      </c>
      <c r="I171" s="74">
        <f>VALUE(_xlfn.IFS(Table26[[#This Row],[Type]]="Cold Only", "1", Table26[[#This Row],[Type]]="Cook and Cold", "2",Table26[[#This Row],[Type]]="Hot and Cold", "3"))+VALUE(IF(Table26[[#This Row],[Water Storage]]="On Demand",1,0))</f>
        <v>3</v>
      </c>
      <c r="J171" s="74">
        <v>0.7</v>
      </c>
      <c r="L171" s="117"/>
      <c r="M171" s="121"/>
      <c r="N171" s="121"/>
      <c r="O171" s="121"/>
      <c r="P171" s="121"/>
      <c r="Q171" s="121"/>
      <c r="R171" s="121"/>
      <c r="S171" s="86"/>
      <c r="T171" s="87"/>
      <c r="U171" s="117"/>
      <c r="V171" s="117"/>
      <c r="W171" s="117"/>
    </row>
    <row r="172" spans="1:23" s="116" customFormat="1" ht="14.5">
      <c r="A172" s="115"/>
      <c r="B172" s="72" t="s">
        <v>158</v>
      </c>
      <c r="C172" s="69" t="s">
        <v>150</v>
      </c>
      <c r="D172" s="69" t="s">
        <v>242</v>
      </c>
      <c r="E172" s="69" t="s">
        <v>33</v>
      </c>
      <c r="F172" s="69" t="s">
        <v>44</v>
      </c>
      <c r="G172" s="69" t="s">
        <v>20</v>
      </c>
      <c r="H172" s="69" t="s">
        <v>45</v>
      </c>
      <c r="I172" s="74">
        <f>VALUE(_xlfn.IFS(Table26[[#This Row],[Type]]="Cold Only", "1", Table26[[#This Row],[Type]]="Cook and Cold", "2",Table26[[#This Row],[Type]]="Hot and Cold", "3"))+VALUE(IF(Table26[[#This Row],[Water Storage]]="On Demand",1,0))</f>
        <v>4</v>
      </c>
      <c r="J172" s="74">
        <v>0.15</v>
      </c>
      <c r="L172" s="117"/>
      <c r="M172" s="121"/>
      <c r="N172" s="121"/>
      <c r="O172" s="121"/>
      <c r="P172" s="121"/>
      <c r="Q172" s="121"/>
      <c r="R172" s="121"/>
      <c r="S172" s="86"/>
      <c r="T172" s="87"/>
      <c r="U172" s="117"/>
      <c r="V172" s="117"/>
      <c r="W172" s="117"/>
    </row>
    <row r="173" spans="1:23" s="116" customFormat="1" ht="14.5">
      <c r="A173" s="115"/>
      <c r="B173" s="72" t="s">
        <v>158</v>
      </c>
      <c r="C173" s="69" t="s">
        <v>150</v>
      </c>
      <c r="D173" s="69" t="s">
        <v>243</v>
      </c>
      <c r="E173" s="69" t="s">
        <v>33</v>
      </c>
      <c r="F173" s="69" t="s">
        <v>44</v>
      </c>
      <c r="G173" s="69" t="s">
        <v>20</v>
      </c>
      <c r="H173" s="69" t="s">
        <v>45</v>
      </c>
      <c r="I173" s="74">
        <f>VALUE(_xlfn.IFS(Table26[[#This Row],[Type]]="Cold Only", "1", Table26[[#This Row],[Type]]="Cook and Cold", "2",Table26[[#This Row],[Type]]="Hot and Cold", "3"))+VALUE(IF(Table26[[#This Row],[Water Storage]]="On Demand",1,0))</f>
        <v>4</v>
      </c>
      <c r="J173" s="74">
        <v>0.17</v>
      </c>
      <c r="L173" s="117"/>
      <c r="M173" s="121"/>
      <c r="N173" s="121"/>
      <c r="O173" s="121"/>
      <c r="P173" s="121"/>
      <c r="Q173" s="121"/>
      <c r="R173" s="121"/>
      <c r="S173" s="86"/>
      <c r="T173" s="87"/>
      <c r="U173" s="117"/>
      <c r="V173" s="117"/>
      <c r="W173" s="117"/>
    </row>
    <row r="174" spans="1:23" s="116" customFormat="1" ht="14.5">
      <c r="A174" s="115"/>
      <c r="B174" s="72" t="s">
        <v>158</v>
      </c>
      <c r="C174" s="69" t="s">
        <v>150</v>
      </c>
      <c r="D174" s="69" t="s">
        <v>244</v>
      </c>
      <c r="E174" s="69" t="s">
        <v>33</v>
      </c>
      <c r="F174" s="69" t="s">
        <v>50</v>
      </c>
      <c r="G174" s="69" t="s">
        <v>20</v>
      </c>
      <c r="H174" s="69" t="s">
        <v>45</v>
      </c>
      <c r="I174" s="74">
        <f>VALUE(_xlfn.IFS(Table26[[#This Row],[Type]]="Cold Only", "1", Table26[[#This Row],[Type]]="Cook and Cold", "2",Table26[[#This Row],[Type]]="Hot and Cold", "3"))+VALUE(IF(Table26[[#This Row],[Water Storage]]="On Demand",1,0))</f>
        <v>4</v>
      </c>
      <c r="J174" s="74">
        <v>0.17</v>
      </c>
      <c r="L174" s="117"/>
      <c r="M174" s="121"/>
      <c r="N174" s="121"/>
      <c r="O174" s="121"/>
      <c r="P174" s="121"/>
      <c r="Q174" s="121"/>
      <c r="R174" s="121"/>
      <c r="S174" s="86"/>
      <c r="T174" s="87"/>
      <c r="U174" s="117"/>
      <c r="V174" s="117"/>
      <c r="W174" s="117"/>
    </row>
    <row r="175" spans="1:23" s="116" customFormat="1" ht="14.5">
      <c r="A175" s="115"/>
      <c r="B175" s="72" t="s">
        <v>245</v>
      </c>
      <c r="C175" s="69" t="s">
        <v>150</v>
      </c>
      <c r="D175" s="69" t="s">
        <v>246</v>
      </c>
      <c r="E175" s="69" t="s">
        <v>33</v>
      </c>
      <c r="F175" s="69" t="s">
        <v>44</v>
      </c>
      <c r="G175" s="69" t="s">
        <v>20</v>
      </c>
      <c r="H175" s="69" t="s">
        <v>45</v>
      </c>
      <c r="I175" s="74">
        <f>VALUE(_xlfn.IFS(Table26[[#This Row],[Type]]="Cold Only", "1", Table26[[#This Row],[Type]]="Cook and Cold", "2",Table26[[#This Row],[Type]]="Hot and Cold", "3"))+VALUE(IF(Table26[[#This Row],[Water Storage]]="On Demand",1,0))</f>
        <v>4</v>
      </c>
      <c r="J175" s="74">
        <v>0.17</v>
      </c>
      <c r="L175" s="117"/>
      <c r="M175" s="121"/>
      <c r="N175" s="121"/>
      <c r="O175" s="121"/>
      <c r="P175" s="121"/>
      <c r="Q175" s="121"/>
      <c r="R175" s="121"/>
      <c r="S175" s="86"/>
      <c r="T175" s="87"/>
      <c r="U175" s="117"/>
      <c r="V175" s="117"/>
      <c r="W175" s="117"/>
    </row>
    <row r="176" spans="1:23" s="116" customFormat="1" ht="14.5">
      <c r="A176" s="115"/>
      <c r="B176" s="72" t="s">
        <v>350</v>
      </c>
      <c r="C176" s="69" t="s">
        <v>351</v>
      </c>
      <c r="D176" s="69" t="s">
        <v>351</v>
      </c>
      <c r="E176" s="69" t="s">
        <v>33</v>
      </c>
      <c r="F176" s="69" t="s">
        <v>53</v>
      </c>
      <c r="G176" s="69" t="s">
        <v>46</v>
      </c>
      <c r="H176" s="69" t="s">
        <v>45</v>
      </c>
      <c r="I176" s="74">
        <f>VALUE(_xlfn.IFS(Table26[[#This Row],[Type]]="Cold Only", "1", Table26[[#This Row],[Type]]="Cook and Cold", "2",Table26[[#This Row],[Type]]="Hot and Cold", "3"))+VALUE(IF(Table26[[#This Row],[Water Storage]]="On Demand",1,0))</f>
        <v>3</v>
      </c>
      <c r="J176" s="74">
        <v>0.75</v>
      </c>
      <c r="L176" s="117"/>
      <c r="M176" s="121"/>
      <c r="N176" s="121"/>
      <c r="O176" s="121"/>
      <c r="P176" s="121"/>
      <c r="Q176" s="121"/>
      <c r="R176" s="121"/>
      <c r="S176" s="86"/>
      <c r="T176" s="87"/>
      <c r="U176" s="117"/>
      <c r="V176" s="117"/>
      <c r="W176" s="117"/>
    </row>
    <row r="177" spans="1:23" s="116" customFormat="1" ht="14.5">
      <c r="A177" s="115"/>
      <c r="B177" s="72" t="s">
        <v>251</v>
      </c>
      <c r="C177" s="69" t="s">
        <v>252</v>
      </c>
      <c r="D177" s="69" t="s">
        <v>252</v>
      </c>
      <c r="E177" s="69" t="s">
        <v>33</v>
      </c>
      <c r="F177" s="69" t="s">
        <v>53</v>
      </c>
      <c r="G177" s="69" t="s">
        <v>46</v>
      </c>
      <c r="H177" s="69" t="s">
        <v>45</v>
      </c>
      <c r="I177" s="74">
        <f>VALUE(_xlfn.IFS(Table26[[#This Row],[Type]]="Cold Only", "1", Table26[[#This Row],[Type]]="Cook and Cold", "2",Table26[[#This Row],[Type]]="Hot and Cold", "3"))+VALUE(IF(Table26[[#This Row],[Water Storage]]="On Demand",1,0))</f>
        <v>3</v>
      </c>
      <c r="J177" s="74">
        <v>0.74</v>
      </c>
      <c r="L177" s="117"/>
      <c r="M177" s="121"/>
      <c r="N177" s="121"/>
      <c r="O177" s="121"/>
      <c r="P177" s="121"/>
      <c r="Q177" s="121"/>
      <c r="R177" s="121"/>
      <c r="S177" s="86"/>
      <c r="T177" s="87"/>
      <c r="U177" s="117"/>
      <c r="V177" s="117"/>
      <c r="W177" s="117"/>
    </row>
    <row r="178" spans="1:23" s="116" customFormat="1" ht="12.75" customHeight="1">
      <c r="A178" s="115"/>
      <c r="B178" s="72" t="s">
        <v>251</v>
      </c>
      <c r="C178" s="69" t="s">
        <v>253</v>
      </c>
      <c r="D178" s="69" t="s">
        <v>253</v>
      </c>
      <c r="E178" s="69" t="s">
        <v>33</v>
      </c>
      <c r="F178" s="69" t="s">
        <v>53</v>
      </c>
      <c r="G178" s="69" t="s">
        <v>46</v>
      </c>
      <c r="H178" s="69" t="s">
        <v>45</v>
      </c>
      <c r="I178" s="74">
        <f>VALUE(_xlfn.IFS(Table26[[#This Row],[Type]]="Cold Only", "1", Table26[[#This Row],[Type]]="Cook and Cold", "2",Table26[[#This Row],[Type]]="Hot and Cold", "3"))+VALUE(IF(Table26[[#This Row],[Water Storage]]="On Demand",1,0))</f>
        <v>3</v>
      </c>
      <c r="J178" s="74">
        <v>0.63</v>
      </c>
      <c r="L178" s="117"/>
      <c r="M178" s="121"/>
      <c r="N178" s="121"/>
      <c r="O178" s="121"/>
      <c r="P178" s="121"/>
      <c r="Q178" s="121"/>
      <c r="R178" s="121"/>
      <c r="S178" s="86"/>
      <c r="T178" s="87"/>
      <c r="U178" s="117"/>
      <c r="V178" s="117"/>
      <c r="W178" s="117"/>
    </row>
    <row r="179" spans="1:23" s="116" customFormat="1" ht="14.5">
      <c r="A179" s="115"/>
      <c r="B179" s="72" t="s">
        <v>254</v>
      </c>
      <c r="C179" s="69" t="s">
        <v>255</v>
      </c>
      <c r="D179" s="69" t="s">
        <v>255</v>
      </c>
      <c r="E179" s="69" t="s">
        <v>33</v>
      </c>
      <c r="F179" s="69" t="s">
        <v>44</v>
      </c>
      <c r="G179" s="69" t="s">
        <v>46</v>
      </c>
      <c r="H179" s="69" t="s">
        <v>45</v>
      </c>
      <c r="I179" s="74">
        <f>VALUE(_xlfn.IFS(Table26[[#This Row],[Type]]="Cold Only", "1", Table26[[#This Row],[Type]]="Cook and Cold", "2",Table26[[#This Row],[Type]]="Hot and Cold", "3"))+VALUE(IF(Table26[[#This Row],[Water Storage]]="On Demand",1,0))</f>
        <v>3</v>
      </c>
      <c r="J179" s="74">
        <v>0.87</v>
      </c>
      <c r="L179" s="117"/>
      <c r="M179" s="121"/>
      <c r="N179" s="121"/>
      <c r="O179" s="121"/>
      <c r="P179" s="121"/>
      <c r="Q179" s="121"/>
      <c r="R179" s="121"/>
      <c r="S179" s="86"/>
      <c r="T179" s="87"/>
      <c r="U179" s="117"/>
      <c r="V179" s="117"/>
      <c r="W179" s="117"/>
    </row>
    <row r="180" spans="1:23" s="116" customFormat="1" ht="14.5">
      <c r="A180" s="115"/>
      <c r="B180" s="72" t="s">
        <v>254</v>
      </c>
      <c r="C180" s="69" t="s">
        <v>256</v>
      </c>
      <c r="D180" s="69" t="s">
        <v>257</v>
      </c>
      <c r="E180" s="69" t="s">
        <v>33</v>
      </c>
      <c r="F180" s="69" t="s">
        <v>44</v>
      </c>
      <c r="G180" s="69" t="s">
        <v>46</v>
      </c>
      <c r="H180" s="69" t="s">
        <v>45</v>
      </c>
      <c r="I180" s="74">
        <f>VALUE(_xlfn.IFS(Table26[[#This Row],[Type]]="Cold Only", "1", Table26[[#This Row],[Type]]="Cook and Cold", "2",Table26[[#This Row],[Type]]="Hot and Cold", "3"))+VALUE(IF(Table26[[#This Row],[Water Storage]]="On Demand",1,0))</f>
        <v>3</v>
      </c>
      <c r="J180" s="74">
        <v>0.86</v>
      </c>
      <c r="L180" s="117"/>
      <c r="M180" s="121"/>
      <c r="N180" s="121"/>
      <c r="O180" s="121"/>
      <c r="P180" s="121"/>
      <c r="Q180" s="121"/>
      <c r="R180" s="121"/>
      <c r="S180" s="86"/>
      <c r="T180" s="87"/>
      <c r="U180" s="117"/>
      <c r="V180" s="117"/>
      <c r="W180" s="117"/>
    </row>
    <row r="181" spans="1:23" s="116" customFormat="1" ht="14.5">
      <c r="A181" s="115"/>
      <c r="B181" s="72" t="s">
        <v>254</v>
      </c>
      <c r="C181" s="69" t="s">
        <v>256</v>
      </c>
      <c r="D181" s="69" t="s">
        <v>258</v>
      </c>
      <c r="E181" s="69" t="s">
        <v>33</v>
      </c>
      <c r="F181" s="69" t="s">
        <v>44</v>
      </c>
      <c r="G181" s="69" t="s">
        <v>46</v>
      </c>
      <c r="H181" s="69" t="s">
        <v>45</v>
      </c>
      <c r="I181" s="74">
        <f>VALUE(_xlfn.IFS(Table26[[#This Row],[Type]]="Cold Only", "1", Table26[[#This Row],[Type]]="Cook and Cold", "2",Table26[[#This Row],[Type]]="Hot and Cold", "3"))+VALUE(IF(Table26[[#This Row],[Water Storage]]="On Demand",1,0))</f>
        <v>3</v>
      </c>
      <c r="J181" s="74">
        <v>0.86</v>
      </c>
      <c r="L181" s="117"/>
      <c r="M181" s="121"/>
      <c r="N181" s="121"/>
      <c r="O181" s="121"/>
      <c r="P181" s="121"/>
      <c r="Q181" s="121"/>
      <c r="R181" s="121"/>
      <c r="S181" s="86"/>
      <c r="T181" s="87"/>
      <c r="U181" s="117"/>
      <c r="V181" s="117"/>
      <c r="W181" s="117"/>
    </row>
    <row r="182" spans="1:23" s="116" customFormat="1" ht="14.5">
      <c r="A182" s="115"/>
      <c r="B182" s="72" t="s">
        <v>254</v>
      </c>
      <c r="C182" s="69" t="s">
        <v>256</v>
      </c>
      <c r="D182" s="69" t="s">
        <v>259</v>
      </c>
      <c r="E182" s="69" t="s">
        <v>33</v>
      </c>
      <c r="F182" s="69" t="s">
        <v>44</v>
      </c>
      <c r="G182" s="69" t="s">
        <v>46</v>
      </c>
      <c r="H182" s="69" t="s">
        <v>45</v>
      </c>
      <c r="I182" s="74">
        <f>VALUE(_xlfn.IFS(Table26[[#This Row],[Type]]="Cold Only", "1", Table26[[#This Row],[Type]]="Cook and Cold", "2",Table26[[#This Row],[Type]]="Hot and Cold", "3"))+VALUE(IF(Table26[[#This Row],[Water Storage]]="On Demand",1,0))</f>
        <v>3</v>
      </c>
      <c r="J182" s="74">
        <v>0.86</v>
      </c>
      <c r="L182" s="117"/>
      <c r="M182" s="121"/>
      <c r="N182" s="121"/>
      <c r="O182" s="121"/>
      <c r="P182" s="121"/>
      <c r="Q182" s="121"/>
      <c r="R182" s="121"/>
      <c r="S182" s="86"/>
      <c r="T182" s="87"/>
      <c r="U182" s="117"/>
      <c r="V182" s="117"/>
      <c r="W182" s="117"/>
    </row>
    <row r="183" spans="1:23" s="116" customFormat="1" ht="14.5">
      <c r="A183" s="115"/>
      <c r="B183" s="72" t="s">
        <v>254</v>
      </c>
      <c r="C183" s="69" t="s">
        <v>256</v>
      </c>
      <c r="D183" s="69" t="s">
        <v>260</v>
      </c>
      <c r="E183" s="69" t="s">
        <v>33</v>
      </c>
      <c r="F183" s="69" t="s">
        <v>44</v>
      </c>
      <c r="G183" s="69" t="s">
        <v>46</v>
      </c>
      <c r="H183" s="69" t="s">
        <v>45</v>
      </c>
      <c r="I183" s="74">
        <f>VALUE(_xlfn.IFS(Table26[[#This Row],[Type]]="Cold Only", "1", Table26[[#This Row],[Type]]="Cook and Cold", "2",Table26[[#This Row],[Type]]="Hot and Cold", "3"))+VALUE(IF(Table26[[#This Row],[Water Storage]]="On Demand",1,0))</f>
        <v>3</v>
      </c>
      <c r="J183" s="74">
        <v>0.86</v>
      </c>
      <c r="L183" s="117"/>
      <c r="M183" s="121"/>
      <c r="N183" s="121"/>
      <c r="O183" s="121"/>
      <c r="P183" s="121"/>
      <c r="Q183" s="121"/>
      <c r="R183" s="121"/>
      <c r="S183" s="86"/>
      <c r="T183" s="87"/>
      <c r="U183" s="117"/>
      <c r="V183" s="117"/>
      <c r="W183" s="117"/>
    </row>
    <row r="184" spans="1:23" s="116" customFormat="1" ht="14.5">
      <c r="A184" s="115"/>
      <c r="B184" s="72" t="s">
        <v>254</v>
      </c>
      <c r="C184" s="69" t="s">
        <v>256</v>
      </c>
      <c r="D184" s="69" t="s">
        <v>261</v>
      </c>
      <c r="E184" s="69" t="s">
        <v>33</v>
      </c>
      <c r="F184" s="69" t="s">
        <v>44</v>
      </c>
      <c r="G184" s="69" t="s">
        <v>46</v>
      </c>
      <c r="H184" s="69" t="s">
        <v>45</v>
      </c>
      <c r="I184" s="74">
        <f>VALUE(_xlfn.IFS(Table26[[#This Row],[Type]]="Cold Only", "1", Table26[[#This Row],[Type]]="Cook and Cold", "2",Table26[[#This Row],[Type]]="Hot and Cold", "3"))+VALUE(IF(Table26[[#This Row],[Water Storage]]="On Demand",1,0))</f>
        <v>3</v>
      </c>
      <c r="J184" s="74">
        <v>0.86</v>
      </c>
      <c r="L184" s="117"/>
      <c r="M184" s="121"/>
      <c r="N184" s="121"/>
      <c r="O184" s="121"/>
      <c r="P184" s="121"/>
      <c r="Q184" s="121"/>
      <c r="R184" s="121"/>
      <c r="S184" s="86"/>
      <c r="T184" s="87"/>
      <c r="U184" s="117"/>
      <c r="V184" s="117"/>
      <c r="W184" s="117"/>
    </row>
    <row r="185" spans="1:23" s="116" customFormat="1" ht="14.5">
      <c r="A185" s="115"/>
      <c r="B185" s="72" t="s">
        <v>254</v>
      </c>
      <c r="C185" s="69" t="s">
        <v>256</v>
      </c>
      <c r="D185" s="69" t="s">
        <v>262</v>
      </c>
      <c r="E185" s="69" t="s">
        <v>33</v>
      </c>
      <c r="F185" s="69" t="s">
        <v>44</v>
      </c>
      <c r="G185" s="69" t="s">
        <v>46</v>
      </c>
      <c r="H185" s="69" t="s">
        <v>45</v>
      </c>
      <c r="I185" s="74">
        <f>VALUE(_xlfn.IFS(Table26[[#This Row],[Type]]="Cold Only", "1", Table26[[#This Row],[Type]]="Cook and Cold", "2",Table26[[#This Row],[Type]]="Hot and Cold", "3"))+VALUE(IF(Table26[[#This Row],[Water Storage]]="On Demand",1,0))</f>
        <v>3</v>
      </c>
      <c r="J185" s="74">
        <v>0.86</v>
      </c>
      <c r="L185" s="117"/>
      <c r="M185" s="121"/>
      <c r="N185" s="121"/>
      <c r="O185" s="121"/>
      <c r="P185" s="121"/>
      <c r="Q185" s="121"/>
      <c r="R185" s="121"/>
      <c r="S185" s="86"/>
      <c r="T185" s="87"/>
      <c r="U185" s="117"/>
      <c r="V185" s="117"/>
      <c r="W185" s="117"/>
    </row>
    <row r="186" spans="1:23" s="116" customFormat="1" ht="14.5">
      <c r="A186" s="115"/>
      <c r="B186" s="72" t="s">
        <v>254</v>
      </c>
      <c r="C186" s="69" t="s">
        <v>256</v>
      </c>
      <c r="D186" s="69" t="s">
        <v>263</v>
      </c>
      <c r="E186" s="69" t="s">
        <v>33</v>
      </c>
      <c r="F186" s="69" t="s">
        <v>44</v>
      </c>
      <c r="G186" s="69" t="s">
        <v>46</v>
      </c>
      <c r="H186" s="69" t="s">
        <v>45</v>
      </c>
      <c r="I186" s="74">
        <f>VALUE(_xlfn.IFS(Table26[[#This Row],[Type]]="Cold Only", "1", Table26[[#This Row],[Type]]="Cook and Cold", "2",Table26[[#This Row],[Type]]="Hot and Cold", "3"))+VALUE(IF(Table26[[#This Row],[Water Storage]]="On Demand",1,0))</f>
        <v>3</v>
      </c>
      <c r="J186" s="74">
        <v>0.86</v>
      </c>
      <c r="L186" s="117"/>
      <c r="M186" s="121"/>
      <c r="N186" s="121"/>
      <c r="O186" s="121"/>
      <c r="P186" s="121"/>
      <c r="Q186" s="121"/>
      <c r="R186" s="121"/>
      <c r="S186" s="86"/>
      <c r="T186" s="87"/>
      <c r="U186" s="117"/>
      <c r="V186" s="117"/>
      <c r="W186" s="117"/>
    </row>
    <row r="187" spans="1:23" s="116" customFormat="1" ht="14.5">
      <c r="A187" s="115"/>
      <c r="B187" s="72" t="s">
        <v>267</v>
      </c>
      <c r="C187" s="69" t="s">
        <v>268</v>
      </c>
      <c r="D187" s="69" t="s">
        <v>269</v>
      </c>
      <c r="E187" s="69" t="s">
        <v>33</v>
      </c>
      <c r="F187" s="69" t="s">
        <v>44</v>
      </c>
      <c r="G187" s="69"/>
      <c r="H187" s="69" t="s">
        <v>45</v>
      </c>
      <c r="I187" s="74">
        <f>VALUE(_xlfn.IFS(Table26[[#This Row],[Type]]="Cold Only", "1", Table26[[#This Row],[Type]]="Cook and Cold", "2",Table26[[#This Row],[Type]]="Hot and Cold", "3"))+VALUE(IF(Table26[[#This Row],[Water Storage]]="On Demand",1,0))</f>
        <v>3</v>
      </c>
      <c r="J187" s="74">
        <v>0.73</v>
      </c>
      <c r="L187" s="117"/>
      <c r="M187" s="121"/>
      <c r="N187" s="121"/>
      <c r="O187" s="121"/>
      <c r="P187" s="121"/>
      <c r="Q187" s="121"/>
      <c r="R187" s="121"/>
      <c r="S187" s="86"/>
      <c r="T187" s="87"/>
      <c r="U187" s="117"/>
      <c r="V187" s="117"/>
      <c r="W187" s="117"/>
    </row>
    <row r="188" spans="1:23" s="116" customFormat="1" ht="14.5">
      <c r="A188" s="115"/>
      <c r="B188" s="72" t="s">
        <v>267</v>
      </c>
      <c r="C188" s="69" t="s">
        <v>270</v>
      </c>
      <c r="D188" s="69" t="s">
        <v>270</v>
      </c>
      <c r="E188" s="69" t="s">
        <v>33</v>
      </c>
      <c r="F188" s="69" t="s">
        <v>53</v>
      </c>
      <c r="G188" s="69" t="s">
        <v>46</v>
      </c>
      <c r="H188" s="69" t="s">
        <v>45</v>
      </c>
      <c r="I188" s="74">
        <f>VALUE(_xlfn.IFS(Table26[[#This Row],[Type]]="Cold Only", "1", Table26[[#This Row],[Type]]="Cook and Cold", "2",Table26[[#This Row],[Type]]="Hot and Cold", "3"))+VALUE(IF(Table26[[#This Row],[Water Storage]]="On Demand",1,0))</f>
        <v>3</v>
      </c>
      <c r="J188" s="74">
        <v>0.74</v>
      </c>
      <c r="L188" s="117"/>
      <c r="M188" s="121"/>
      <c r="N188" s="121"/>
      <c r="O188" s="121"/>
      <c r="P188" s="121"/>
      <c r="Q188" s="121"/>
      <c r="R188" s="121"/>
      <c r="S188" s="86"/>
      <c r="T188" s="87"/>
      <c r="U188" s="117"/>
      <c r="V188" s="117"/>
      <c r="W188" s="117"/>
    </row>
    <row r="189" spans="1:23" s="116" customFormat="1" ht="14.5">
      <c r="A189" s="115"/>
      <c r="B189" s="72" t="s">
        <v>271</v>
      </c>
      <c r="C189" s="69" t="s">
        <v>272</v>
      </c>
      <c r="D189" s="69" t="s">
        <v>272</v>
      </c>
      <c r="E189" s="69" t="s">
        <v>33</v>
      </c>
      <c r="F189" s="69" t="s">
        <v>44</v>
      </c>
      <c r="G189" s="69" t="s">
        <v>46</v>
      </c>
      <c r="H189" s="69" t="s">
        <v>45</v>
      </c>
      <c r="I189" s="74">
        <f>VALUE(_xlfn.IFS(Table26[[#This Row],[Type]]="Cold Only", "1", Table26[[#This Row],[Type]]="Cook and Cold", "2",Table26[[#This Row],[Type]]="Hot and Cold", "3"))+VALUE(IF(Table26[[#This Row],[Water Storage]]="On Demand",1,0))</f>
        <v>3</v>
      </c>
      <c r="J189" s="74">
        <v>0.78</v>
      </c>
      <c r="L189" s="117"/>
      <c r="M189" s="121"/>
      <c r="N189" s="121"/>
      <c r="O189" s="121"/>
      <c r="P189" s="121"/>
      <c r="Q189" s="121"/>
      <c r="R189" s="121"/>
      <c r="S189" s="86"/>
      <c r="T189" s="87"/>
      <c r="U189" s="117"/>
      <c r="V189" s="117"/>
      <c r="W189" s="117"/>
    </row>
    <row r="190" spans="1:23" s="116" customFormat="1" ht="14.5">
      <c r="A190" s="115"/>
      <c r="B190" s="72" t="s">
        <v>271</v>
      </c>
      <c r="C190" s="69" t="s">
        <v>273</v>
      </c>
      <c r="D190" s="69" t="s">
        <v>273</v>
      </c>
      <c r="E190" s="69" t="s">
        <v>33</v>
      </c>
      <c r="F190" s="69" t="s">
        <v>53</v>
      </c>
      <c r="G190" s="69" t="s">
        <v>46</v>
      </c>
      <c r="H190" s="69" t="s">
        <v>45</v>
      </c>
      <c r="I190" s="74">
        <f>VALUE(_xlfn.IFS(Table26[[#This Row],[Type]]="Cold Only", "1", Table26[[#This Row],[Type]]="Cook and Cold", "2",Table26[[#This Row],[Type]]="Hot and Cold", "3"))+VALUE(IF(Table26[[#This Row],[Water Storage]]="On Demand",1,0))</f>
        <v>3</v>
      </c>
      <c r="J190" s="74">
        <v>0.87</v>
      </c>
      <c r="L190" s="117"/>
      <c r="M190" s="121"/>
      <c r="N190" s="121"/>
      <c r="O190" s="121"/>
      <c r="P190" s="121"/>
      <c r="Q190" s="121"/>
      <c r="R190" s="121"/>
      <c r="S190" s="86"/>
      <c r="T190" s="87"/>
      <c r="U190" s="117"/>
      <c r="V190" s="117"/>
      <c r="W190" s="117"/>
    </row>
    <row r="191" spans="1:23" s="116" customFormat="1" ht="14.5">
      <c r="A191" s="115"/>
      <c r="B191" s="72" t="s">
        <v>271</v>
      </c>
      <c r="C191" s="69" t="s">
        <v>274</v>
      </c>
      <c r="D191" s="69" t="s">
        <v>274</v>
      </c>
      <c r="E191" s="69" t="s">
        <v>33</v>
      </c>
      <c r="F191" s="69" t="s">
        <v>53</v>
      </c>
      <c r="G191" s="69" t="s">
        <v>46</v>
      </c>
      <c r="H191" s="69" t="s">
        <v>45</v>
      </c>
      <c r="I191" s="74">
        <f>VALUE(_xlfn.IFS(Table26[[#This Row],[Type]]="Cold Only", "1", Table26[[#This Row],[Type]]="Cook and Cold", "2",Table26[[#This Row],[Type]]="Hot and Cold", "3"))+VALUE(IF(Table26[[#This Row],[Water Storage]]="On Demand",1,0))</f>
        <v>3</v>
      </c>
      <c r="J191" s="74">
        <v>0.74</v>
      </c>
      <c r="L191" s="117"/>
      <c r="M191" s="121"/>
      <c r="N191" s="121"/>
      <c r="O191" s="121"/>
      <c r="P191" s="121"/>
      <c r="Q191" s="121"/>
      <c r="R191" s="121"/>
      <c r="S191" s="86"/>
      <c r="T191" s="87"/>
      <c r="U191" s="117"/>
      <c r="V191" s="117"/>
      <c r="W191" s="117"/>
    </row>
    <row r="192" spans="1:23" s="116" customFormat="1" ht="12.75" customHeight="1">
      <c r="A192" s="115"/>
      <c r="B192" s="72" t="s">
        <v>271</v>
      </c>
      <c r="C192" s="69" t="s">
        <v>275</v>
      </c>
      <c r="D192" s="69" t="s">
        <v>275</v>
      </c>
      <c r="E192" s="69" t="s">
        <v>33</v>
      </c>
      <c r="F192" s="69" t="s">
        <v>53</v>
      </c>
      <c r="G192" s="69" t="s">
        <v>46</v>
      </c>
      <c r="H192" s="69" t="s">
        <v>45</v>
      </c>
      <c r="I192" s="74">
        <f>VALUE(_xlfn.IFS(Table26[[#This Row],[Type]]="Cold Only", "1", Table26[[#This Row],[Type]]="Cook and Cold", "2",Table26[[#This Row],[Type]]="Hot and Cold", "3"))+VALUE(IF(Table26[[#This Row],[Water Storage]]="On Demand",1,0))</f>
        <v>3</v>
      </c>
      <c r="J192" s="74">
        <v>0.87</v>
      </c>
      <c r="L192" s="117"/>
      <c r="M192" s="121"/>
      <c r="N192" s="121"/>
      <c r="O192" s="121"/>
      <c r="P192" s="121"/>
      <c r="Q192" s="121"/>
      <c r="R192" s="121"/>
      <c r="S192" s="86"/>
      <c r="T192" s="87"/>
      <c r="U192" s="117"/>
      <c r="V192" s="117"/>
      <c r="W192" s="117"/>
    </row>
    <row r="193" spans="1:23" s="116" customFormat="1" ht="14.5">
      <c r="A193" s="115"/>
      <c r="B193" s="72" t="s">
        <v>271</v>
      </c>
      <c r="C193" s="69" t="s">
        <v>276</v>
      </c>
      <c r="D193" s="69" t="s">
        <v>276</v>
      </c>
      <c r="E193" s="69" t="s">
        <v>33</v>
      </c>
      <c r="F193" s="69" t="s">
        <v>169</v>
      </c>
      <c r="G193" s="69" t="s">
        <v>46</v>
      </c>
      <c r="H193" s="69" t="s">
        <v>45</v>
      </c>
      <c r="I193" s="74">
        <f>VALUE(_xlfn.IFS(Table26[[#This Row],[Type]]="Cold Only", "1", Table26[[#This Row],[Type]]="Cook and Cold", "2",Table26[[#This Row],[Type]]="Hot and Cold", "3"))+VALUE(IF(Table26[[#This Row],[Water Storage]]="On Demand",1,0))</f>
        <v>3</v>
      </c>
      <c r="J193" s="74">
        <v>0.87</v>
      </c>
      <c r="L193" s="117"/>
      <c r="M193" s="121"/>
      <c r="N193" s="121"/>
      <c r="O193" s="121"/>
      <c r="P193" s="121"/>
      <c r="Q193" s="121"/>
      <c r="R193" s="121"/>
      <c r="S193" s="86"/>
      <c r="T193" s="87"/>
      <c r="U193" s="117"/>
      <c r="V193" s="117"/>
      <c r="W193" s="117"/>
    </row>
    <row r="194" spans="1:23" s="116" customFormat="1" ht="14.5">
      <c r="A194" s="115"/>
      <c r="B194" s="72" t="s">
        <v>271</v>
      </c>
      <c r="C194" s="69" t="s">
        <v>277</v>
      </c>
      <c r="D194" s="69" t="s">
        <v>277</v>
      </c>
      <c r="E194" s="69" t="s">
        <v>33</v>
      </c>
      <c r="F194" s="69" t="s">
        <v>169</v>
      </c>
      <c r="G194" s="69" t="s">
        <v>46</v>
      </c>
      <c r="H194" s="69" t="s">
        <v>45</v>
      </c>
      <c r="I194" s="74">
        <f>VALUE(_xlfn.IFS(Table26[[#This Row],[Type]]="Cold Only", "1", Table26[[#This Row],[Type]]="Cook and Cold", "2",Table26[[#This Row],[Type]]="Hot and Cold", "3"))+VALUE(IF(Table26[[#This Row],[Water Storage]]="On Demand",1,0))</f>
        <v>3</v>
      </c>
      <c r="J194" s="74">
        <v>0.87</v>
      </c>
      <c r="L194" s="117"/>
      <c r="M194" s="121"/>
      <c r="N194" s="121"/>
      <c r="O194" s="121"/>
      <c r="P194" s="121"/>
      <c r="Q194" s="121"/>
      <c r="R194" s="121"/>
      <c r="S194" s="86"/>
      <c r="T194" s="87"/>
      <c r="U194" s="117"/>
      <c r="V194" s="117"/>
      <c r="W194" s="117"/>
    </row>
    <row r="195" spans="1:23" s="116" customFormat="1" ht="14.5">
      <c r="A195" s="115"/>
      <c r="B195" s="72" t="s">
        <v>271</v>
      </c>
      <c r="C195" s="69" t="s">
        <v>278</v>
      </c>
      <c r="D195" s="69" t="s">
        <v>278</v>
      </c>
      <c r="E195" s="69" t="s">
        <v>33</v>
      </c>
      <c r="F195" s="69" t="s">
        <v>169</v>
      </c>
      <c r="G195" s="69" t="s">
        <v>46</v>
      </c>
      <c r="H195" s="69" t="s">
        <v>45</v>
      </c>
      <c r="I195" s="74">
        <f>VALUE(_xlfn.IFS(Table26[[#This Row],[Type]]="Cold Only", "1", Table26[[#This Row],[Type]]="Cook and Cold", "2",Table26[[#This Row],[Type]]="Hot and Cold", "3"))+VALUE(IF(Table26[[#This Row],[Water Storage]]="On Demand",1,0))</f>
        <v>3</v>
      </c>
      <c r="J195" s="74">
        <v>0.87</v>
      </c>
      <c r="L195" s="117"/>
      <c r="M195" s="121"/>
      <c r="N195" s="121"/>
      <c r="O195" s="121"/>
      <c r="P195" s="121"/>
      <c r="Q195" s="121"/>
      <c r="R195" s="121"/>
      <c r="S195" s="86"/>
      <c r="T195" s="87"/>
      <c r="U195" s="117"/>
      <c r="V195" s="117"/>
      <c r="W195" s="117"/>
    </row>
    <row r="196" spans="1:23" s="116" customFormat="1" ht="14.5">
      <c r="A196" s="115"/>
      <c r="B196" s="72" t="s">
        <v>271</v>
      </c>
      <c r="C196" s="69" t="s">
        <v>279</v>
      </c>
      <c r="D196" s="69" t="s">
        <v>279</v>
      </c>
      <c r="E196" s="69" t="s">
        <v>33</v>
      </c>
      <c r="F196" s="69" t="s">
        <v>44</v>
      </c>
      <c r="G196" s="69" t="s">
        <v>46</v>
      </c>
      <c r="H196" s="69" t="s">
        <v>45</v>
      </c>
      <c r="I196" s="74">
        <f>VALUE(_xlfn.IFS(Table26[[#This Row],[Type]]="Cold Only", "1", Table26[[#This Row],[Type]]="Cook and Cold", "2",Table26[[#This Row],[Type]]="Hot and Cold", "3"))+VALUE(IF(Table26[[#This Row],[Water Storage]]="On Demand",1,0))</f>
        <v>3</v>
      </c>
      <c r="J196" s="74">
        <v>0.66</v>
      </c>
      <c r="L196" s="117"/>
      <c r="M196" s="121"/>
      <c r="N196" s="121"/>
      <c r="O196" s="121"/>
      <c r="P196" s="121"/>
      <c r="Q196" s="121"/>
      <c r="R196" s="121"/>
      <c r="S196" s="86"/>
      <c r="T196" s="87"/>
      <c r="U196" s="117"/>
      <c r="V196" s="117"/>
      <c r="W196" s="117"/>
    </row>
    <row r="197" spans="1:23" s="116" customFormat="1" ht="14.5">
      <c r="A197" s="115"/>
      <c r="B197" s="72" t="s">
        <v>271</v>
      </c>
      <c r="C197" s="69" t="s">
        <v>280</v>
      </c>
      <c r="D197" s="69" t="s">
        <v>280</v>
      </c>
      <c r="E197" s="69" t="s">
        <v>33</v>
      </c>
      <c r="F197" s="69" t="s">
        <v>44</v>
      </c>
      <c r="G197" s="69" t="s">
        <v>46</v>
      </c>
      <c r="H197" s="69" t="s">
        <v>45</v>
      </c>
      <c r="I197" s="74">
        <f>VALUE(_xlfn.IFS(Table26[[#This Row],[Type]]="Cold Only", "1", Table26[[#This Row],[Type]]="Cook and Cold", "2",Table26[[#This Row],[Type]]="Hot and Cold", "3"))+VALUE(IF(Table26[[#This Row],[Water Storage]]="On Demand",1,0))</f>
        <v>3</v>
      </c>
      <c r="J197" s="74">
        <v>0.87</v>
      </c>
      <c r="L197" s="117"/>
      <c r="M197" s="121"/>
      <c r="N197" s="121"/>
      <c r="O197" s="121"/>
      <c r="P197" s="121"/>
      <c r="Q197" s="121"/>
      <c r="R197" s="121"/>
      <c r="S197" s="86"/>
      <c r="T197" s="87"/>
      <c r="U197" s="117"/>
      <c r="V197" s="117"/>
      <c r="W197" s="117"/>
    </row>
    <row r="198" spans="1:23" s="116" customFormat="1" ht="14.5">
      <c r="A198" s="115"/>
      <c r="B198" s="72" t="s">
        <v>271</v>
      </c>
      <c r="C198" s="69" t="s">
        <v>281</v>
      </c>
      <c r="D198" s="69" t="s">
        <v>281</v>
      </c>
      <c r="E198" s="69" t="s">
        <v>34</v>
      </c>
      <c r="F198" s="69" t="s">
        <v>44</v>
      </c>
      <c r="G198" s="69" t="s">
        <v>46</v>
      </c>
      <c r="H198" s="69" t="s">
        <v>45</v>
      </c>
      <c r="I198" s="74">
        <f>VALUE(_xlfn.IFS(Table26[[#This Row],[Type]]="Cold Only", "1", Table26[[#This Row],[Type]]="Cook and Cold", "2",Table26[[#This Row],[Type]]="Hot and Cold", "3"))+VALUE(IF(Table26[[#This Row],[Water Storage]]="On Demand",1,0))</f>
        <v>2</v>
      </c>
      <c r="J198" s="74">
        <v>0.16</v>
      </c>
      <c r="L198" s="117"/>
      <c r="M198" s="121"/>
      <c r="N198" s="121"/>
      <c r="O198" s="121"/>
      <c r="P198" s="121"/>
      <c r="Q198" s="121"/>
      <c r="R198" s="121"/>
      <c r="S198" s="86"/>
      <c r="T198" s="87"/>
      <c r="U198" s="117"/>
      <c r="V198" s="117"/>
      <c r="W198" s="117"/>
    </row>
    <row r="199" spans="1:23" s="116" customFormat="1" ht="14.5">
      <c r="A199" s="115"/>
      <c r="B199" s="72" t="s">
        <v>271</v>
      </c>
      <c r="C199" s="69" t="s">
        <v>282</v>
      </c>
      <c r="D199" s="69" t="s">
        <v>282</v>
      </c>
      <c r="E199" s="69" t="s">
        <v>33</v>
      </c>
      <c r="F199" s="69" t="s">
        <v>44</v>
      </c>
      <c r="G199" s="69" t="s">
        <v>46</v>
      </c>
      <c r="H199" s="69" t="s">
        <v>45</v>
      </c>
      <c r="I199" s="74">
        <f>VALUE(_xlfn.IFS(Table26[[#This Row],[Type]]="Cold Only", "1", Table26[[#This Row],[Type]]="Cook and Cold", "2",Table26[[#This Row],[Type]]="Hot and Cold", "3"))+VALUE(IF(Table26[[#This Row],[Water Storage]]="On Demand",1,0))</f>
        <v>3</v>
      </c>
      <c r="J199" s="74">
        <v>0.87</v>
      </c>
      <c r="L199" s="117"/>
      <c r="M199" s="121"/>
      <c r="N199" s="121"/>
      <c r="O199" s="121"/>
      <c r="P199" s="121"/>
      <c r="Q199" s="121"/>
      <c r="R199" s="121"/>
      <c r="S199" s="86"/>
      <c r="T199" s="87"/>
      <c r="U199" s="117"/>
      <c r="V199" s="117"/>
      <c r="W199" s="117"/>
    </row>
    <row r="200" spans="1:23" s="116" customFormat="1" ht="14.5">
      <c r="A200" s="115"/>
      <c r="B200" s="72" t="s">
        <v>271</v>
      </c>
      <c r="C200" s="69" t="s">
        <v>283</v>
      </c>
      <c r="D200" s="69" t="s">
        <v>283</v>
      </c>
      <c r="E200" s="69" t="s">
        <v>33</v>
      </c>
      <c r="F200" s="69" t="s">
        <v>44</v>
      </c>
      <c r="G200" s="69" t="s">
        <v>46</v>
      </c>
      <c r="H200" s="69" t="s">
        <v>45</v>
      </c>
      <c r="I200" s="74">
        <f>VALUE(_xlfn.IFS(Table26[[#This Row],[Type]]="Cold Only", "1", Table26[[#This Row],[Type]]="Cook and Cold", "2",Table26[[#This Row],[Type]]="Hot and Cold", "3"))+VALUE(IF(Table26[[#This Row],[Water Storage]]="On Demand",1,0))</f>
        <v>3</v>
      </c>
      <c r="J200" s="74">
        <v>0.87</v>
      </c>
      <c r="L200" s="117"/>
      <c r="M200" s="121"/>
      <c r="N200" s="121"/>
      <c r="O200" s="121"/>
      <c r="P200" s="121"/>
      <c r="Q200" s="121"/>
      <c r="R200" s="121"/>
      <c r="S200" s="86"/>
      <c r="T200" s="87"/>
      <c r="U200" s="117"/>
      <c r="V200" s="117"/>
      <c r="W200" s="117"/>
    </row>
    <row r="201" spans="1:23" s="116" customFormat="1" ht="14.5">
      <c r="A201" s="115"/>
      <c r="B201" s="72" t="s">
        <v>271</v>
      </c>
      <c r="C201" s="69" t="s">
        <v>284</v>
      </c>
      <c r="D201" s="69" t="s">
        <v>284</v>
      </c>
      <c r="E201" s="69" t="s">
        <v>34</v>
      </c>
      <c r="F201" s="69" t="s">
        <v>44</v>
      </c>
      <c r="G201" s="69" t="s">
        <v>46</v>
      </c>
      <c r="H201" s="69" t="s">
        <v>45</v>
      </c>
      <c r="I201" s="74">
        <f>VALUE(_xlfn.IFS(Table26[[#This Row],[Type]]="Cold Only", "1", Table26[[#This Row],[Type]]="Cook and Cold", "2",Table26[[#This Row],[Type]]="Hot and Cold", "3"))+VALUE(IF(Table26[[#This Row],[Water Storage]]="On Demand",1,0))</f>
        <v>2</v>
      </c>
      <c r="J201" s="74">
        <v>0.16</v>
      </c>
      <c r="L201" s="117"/>
      <c r="M201" s="121"/>
      <c r="N201" s="121"/>
      <c r="O201" s="121"/>
      <c r="P201" s="121"/>
      <c r="Q201" s="121"/>
      <c r="R201" s="121"/>
      <c r="S201" s="86"/>
      <c r="T201" s="87"/>
      <c r="U201" s="117"/>
      <c r="V201" s="117"/>
      <c r="W201" s="117"/>
    </row>
    <row r="202" spans="1:23" s="116" customFormat="1" ht="14.5">
      <c r="A202" s="115"/>
      <c r="B202" s="72" t="s">
        <v>271</v>
      </c>
      <c r="C202" s="69" t="s">
        <v>285</v>
      </c>
      <c r="D202" s="69" t="s">
        <v>285</v>
      </c>
      <c r="E202" s="69" t="s">
        <v>33</v>
      </c>
      <c r="F202" s="69" t="s">
        <v>44</v>
      </c>
      <c r="G202" s="69" t="s">
        <v>46</v>
      </c>
      <c r="H202" s="69" t="s">
        <v>45</v>
      </c>
      <c r="I202" s="74">
        <f>VALUE(_xlfn.IFS(Table26[[#This Row],[Type]]="Cold Only", "1", Table26[[#This Row],[Type]]="Cook and Cold", "2",Table26[[#This Row],[Type]]="Hot and Cold", "3"))+VALUE(IF(Table26[[#This Row],[Water Storage]]="On Demand",1,0))</f>
        <v>3</v>
      </c>
      <c r="J202" s="74">
        <v>0.56000000000000005</v>
      </c>
      <c r="L202" s="117"/>
      <c r="M202" s="121"/>
      <c r="N202" s="121"/>
      <c r="O202" s="121"/>
      <c r="P202" s="121"/>
      <c r="Q202" s="121"/>
      <c r="R202" s="121"/>
      <c r="S202" s="86"/>
      <c r="T202" s="87"/>
      <c r="U202" s="117"/>
      <c r="V202" s="117"/>
      <c r="W202" s="117"/>
    </row>
    <row r="203" spans="1:23" s="116" customFormat="1" ht="14.5">
      <c r="A203" s="115"/>
      <c r="B203" s="72" t="s">
        <v>271</v>
      </c>
      <c r="C203" s="69" t="s">
        <v>286</v>
      </c>
      <c r="D203" s="69" t="s">
        <v>286</v>
      </c>
      <c r="E203" s="69" t="s">
        <v>34</v>
      </c>
      <c r="F203" s="69" t="s">
        <v>44</v>
      </c>
      <c r="G203" s="69" t="s">
        <v>46</v>
      </c>
      <c r="H203" s="69" t="s">
        <v>45</v>
      </c>
      <c r="I203" s="74">
        <f>VALUE(_xlfn.IFS(Table26[[#This Row],[Type]]="Cold Only", "1", Table26[[#This Row],[Type]]="Cook and Cold", "2",Table26[[#This Row],[Type]]="Hot and Cold", "3"))+VALUE(IF(Table26[[#This Row],[Water Storage]]="On Demand",1,0))</f>
        <v>2</v>
      </c>
      <c r="J203" s="74">
        <v>0.56000000000000005</v>
      </c>
      <c r="L203" s="117"/>
      <c r="M203" s="121"/>
      <c r="N203" s="121"/>
      <c r="O203" s="121"/>
      <c r="P203" s="121"/>
      <c r="Q203" s="121"/>
      <c r="R203" s="121"/>
      <c r="S203" s="86"/>
      <c r="T203" s="87"/>
      <c r="U203" s="117"/>
      <c r="V203" s="117"/>
      <c r="W203" s="117"/>
    </row>
    <row r="204" spans="1:23" s="116" customFormat="1" ht="14.5">
      <c r="A204" s="115"/>
      <c r="B204" s="72" t="s">
        <v>271</v>
      </c>
      <c r="C204" s="69" t="s">
        <v>287</v>
      </c>
      <c r="D204" s="69" t="s">
        <v>287</v>
      </c>
      <c r="E204" s="69" t="s">
        <v>33</v>
      </c>
      <c r="F204" s="69" t="s">
        <v>44</v>
      </c>
      <c r="G204" s="69" t="s">
        <v>46</v>
      </c>
      <c r="H204" s="69" t="s">
        <v>45</v>
      </c>
      <c r="I204" s="74">
        <f>VALUE(_xlfn.IFS(Table26[[#This Row],[Type]]="Cold Only", "1", Table26[[#This Row],[Type]]="Cook and Cold", "2",Table26[[#This Row],[Type]]="Hot and Cold", "3"))+VALUE(IF(Table26[[#This Row],[Water Storage]]="On Demand",1,0))</f>
        <v>3</v>
      </c>
      <c r="J204" s="74">
        <v>0.56000000000000005</v>
      </c>
      <c r="L204" s="117"/>
      <c r="M204" s="121"/>
      <c r="N204" s="121"/>
      <c r="O204" s="121"/>
      <c r="P204" s="121"/>
      <c r="Q204" s="121"/>
      <c r="R204" s="121"/>
      <c r="S204" s="86"/>
      <c r="T204" s="87"/>
      <c r="U204" s="117"/>
      <c r="V204" s="117"/>
      <c r="W204" s="117"/>
    </row>
    <row r="205" spans="1:23" s="116" customFormat="1" ht="14.5">
      <c r="A205" s="115"/>
      <c r="B205" s="72" t="s">
        <v>271</v>
      </c>
      <c r="C205" s="69" t="s">
        <v>288</v>
      </c>
      <c r="D205" s="69" t="s">
        <v>288</v>
      </c>
      <c r="E205" s="69" t="s">
        <v>33</v>
      </c>
      <c r="F205" s="69" t="s">
        <v>169</v>
      </c>
      <c r="G205" s="69" t="s">
        <v>46</v>
      </c>
      <c r="H205" s="69" t="s">
        <v>45</v>
      </c>
      <c r="I205" s="74">
        <f>VALUE(_xlfn.IFS(Table26[[#This Row],[Type]]="Cold Only", "1", Table26[[#This Row],[Type]]="Cook and Cold", "2",Table26[[#This Row],[Type]]="Hot and Cold", "3"))+VALUE(IF(Table26[[#This Row],[Water Storage]]="On Demand",1,0))</f>
        <v>3</v>
      </c>
      <c r="J205" s="74">
        <v>0.87</v>
      </c>
      <c r="L205" s="117"/>
      <c r="M205" s="121"/>
      <c r="N205" s="121"/>
      <c r="O205" s="121"/>
      <c r="P205" s="121"/>
      <c r="Q205" s="121"/>
      <c r="R205" s="121"/>
      <c r="S205" s="86"/>
      <c r="T205" s="87"/>
      <c r="U205" s="117"/>
      <c r="V205" s="117"/>
      <c r="W205" s="117"/>
    </row>
    <row r="206" spans="1:23" s="116" customFormat="1" ht="14.5">
      <c r="A206" s="115"/>
      <c r="B206" s="72" t="s">
        <v>271</v>
      </c>
      <c r="C206" s="69" t="s">
        <v>289</v>
      </c>
      <c r="D206" s="69" t="s">
        <v>289</v>
      </c>
      <c r="E206" s="69" t="s">
        <v>33</v>
      </c>
      <c r="F206" s="69" t="s">
        <v>50</v>
      </c>
      <c r="G206" s="69" t="s">
        <v>46</v>
      </c>
      <c r="H206" s="69" t="s">
        <v>45</v>
      </c>
      <c r="I206" s="74">
        <f>VALUE(_xlfn.IFS(Table26[[#This Row],[Type]]="Cold Only", "1", Table26[[#This Row],[Type]]="Cook and Cold", "2",Table26[[#This Row],[Type]]="Hot and Cold", "3"))+VALUE(IF(Table26[[#This Row],[Water Storage]]="On Demand",1,0))</f>
        <v>3</v>
      </c>
      <c r="J206" s="74">
        <v>0.72</v>
      </c>
      <c r="L206" s="117"/>
      <c r="M206" s="121"/>
      <c r="N206" s="121"/>
      <c r="O206" s="121"/>
      <c r="P206" s="121"/>
      <c r="Q206" s="121"/>
      <c r="R206" s="121"/>
      <c r="S206" s="86"/>
      <c r="T206" s="87"/>
      <c r="U206" s="117"/>
      <c r="V206" s="117"/>
      <c r="W206" s="117"/>
    </row>
    <row r="207" spans="1:23" s="116" customFormat="1" ht="14.5">
      <c r="A207" s="115"/>
      <c r="B207" s="72" t="s">
        <v>271</v>
      </c>
      <c r="C207" s="69" t="s">
        <v>290</v>
      </c>
      <c r="D207" s="69" t="s">
        <v>290</v>
      </c>
      <c r="E207" s="69" t="s">
        <v>33</v>
      </c>
      <c r="F207" s="69" t="s">
        <v>50</v>
      </c>
      <c r="G207" s="69" t="s">
        <v>46</v>
      </c>
      <c r="H207" s="69" t="s">
        <v>45</v>
      </c>
      <c r="I207" s="74">
        <f>VALUE(_xlfn.IFS(Table26[[#This Row],[Type]]="Cold Only", "1", Table26[[#This Row],[Type]]="Cook and Cold", "2",Table26[[#This Row],[Type]]="Hot and Cold", "3"))+VALUE(IF(Table26[[#This Row],[Water Storage]]="On Demand",1,0))</f>
        <v>3</v>
      </c>
      <c r="J207" s="74">
        <v>0.87</v>
      </c>
      <c r="L207" s="117"/>
      <c r="M207" s="121"/>
      <c r="N207" s="121"/>
      <c r="O207" s="121"/>
      <c r="P207" s="121"/>
      <c r="Q207" s="121"/>
      <c r="R207" s="121"/>
      <c r="S207" s="86"/>
      <c r="T207" s="87"/>
      <c r="U207" s="117"/>
      <c r="V207" s="117"/>
      <c r="W207" s="117"/>
    </row>
    <row r="208" spans="1:23" s="116" customFormat="1" ht="14.5">
      <c r="A208" s="115"/>
      <c r="B208" s="72" t="s">
        <v>271</v>
      </c>
      <c r="C208" s="69" t="s">
        <v>291</v>
      </c>
      <c r="D208" s="69" t="s">
        <v>291</v>
      </c>
      <c r="E208" s="69" t="s">
        <v>33</v>
      </c>
      <c r="F208" s="69" t="s">
        <v>50</v>
      </c>
      <c r="G208" s="69" t="s">
        <v>46</v>
      </c>
      <c r="H208" s="69" t="s">
        <v>45</v>
      </c>
      <c r="I208" s="74">
        <f>VALUE(_xlfn.IFS(Table26[[#This Row],[Type]]="Cold Only", "1", Table26[[#This Row],[Type]]="Cook and Cold", "2",Table26[[#This Row],[Type]]="Hot and Cold", "3"))+VALUE(IF(Table26[[#This Row],[Water Storage]]="On Demand",1,0))</f>
        <v>3</v>
      </c>
      <c r="J208" s="74">
        <v>0.72</v>
      </c>
      <c r="L208" s="117"/>
      <c r="M208" s="121"/>
      <c r="N208" s="121"/>
      <c r="O208" s="121"/>
      <c r="P208" s="121"/>
      <c r="Q208" s="121"/>
      <c r="R208" s="121"/>
      <c r="S208" s="86"/>
      <c r="T208" s="87"/>
      <c r="U208" s="117"/>
      <c r="V208" s="117"/>
      <c r="W208" s="117"/>
    </row>
    <row r="209" spans="1:23" s="116" customFormat="1" ht="14.5">
      <c r="A209" s="115"/>
      <c r="B209" s="72" t="s">
        <v>271</v>
      </c>
      <c r="C209" s="69" t="s">
        <v>292</v>
      </c>
      <c r="D209" s="69" t="s">
        <v>292</v>
      </c>
      <c r="E209" s="69" t="s">
        <v>33</v>
      </c>
      <c r="F209" s="69" t="s">
        <v>50</v>
      </c>
      <c r="G209" s="69" t="s">
        <v>46</v>
      </c>
      <c r="H209" s="69" t="s">
        <v>45</v>
      </c>
      <c r="I209" s="74">
        <f>VALUE(_xlfn.IFS(Table26[[#This Row],[Type]]="Cold Only", "1", Table26[[#This Row],[Type]]="Cook and Cold", "2",Table26[[#This Row],[Type]]="Hot and Cold", "3"))+VALUE(IF(Table26[[#This Row],[Water Storage]]="On Demand",1,0))</f>
        <v>3</v>
      </c>
      <c r="J209" s="74">
        <v>0.87</v>
      </c>
      <c r="L209" s="117"/>
      <c r="M209" s="121"/>
      <c r="N209" s="121"/>
      <c r="O209" s="121"/>
      <c r="P209" s="121"/>
      <c r="Q209" s="121"/>
      <c r="R209" s="121"/>
      <c r="S209" s="86"/>
      <c r="T209" s="87"/>
      <c r="U209" s="117"/>
      <c r="V209" s="117"/>
      <c r="W209" s="117"/>
    </row>
    <row r="210" spans="1:23" s="116" customFormat="1" ht="15" customHeight="1">
      <c r="A210" s="115"/>
      <c r="B210" s="72" t="s">
        <v>271</v>
      </c>
      <c r="C210" s="69" t="s">
        <v>293</v>
      </c>
      <c r="D210" s="69" t="s">
        <v>293</v>
      </c>
      <c r="E210" s="69" t="s">
        <v>33</v>
      </c>
      <c r="F210" s="69" t="s">
        <v>50</v>
      </c>
      <c r="G210" s="69" t="s">
        <v>46</v>
      </c>
      <c r="H210" s="69" t="s">
        <v>45</v>
      </c>
      <c r="I210" s="74">
        <f>VALUE(_xlfn.IFS(Table26[[#This Row],[Type]]="Cold Only", "1", Table26[[#This Row],[Type]]="Cook and Cold", "2",Table26[[#This Row],[Type]]="Hot and Cold", "3"))+VALUE(IF(Table26[[#This Row],[Water Storage]]="On Demand",1,0))</f>
        <v>3</v>
      </c>
      <c r="J210" s="74">
        <v>0.87</v>
      </c>
      <c r="L210" s="117"/>
      <c r="M210" s="121"/>
      <c r="N210" s="121"/>
      <c r="O210" s="121"/>
      <c r="P210" s="121"/>
      <c r="Q210" s="121"/>
      <c r="R210" s="121"/>
      <c r="S210" s="86"/>
      <c r="T210" s="87"/>
      <c r="U210" s="117"/>
      <c r="V210" s="117"/>
      <c r="W210" s="117"/>
    </row>
    <row r="211" spans="1:23" s="116" customFormat="1" ht="14.5">
      <c r="A211" s="115"/>
      <c r="B211" s="72" t="s">
        <v>271</v>
      </c>
      <c r="C211" s="69" t="s">
        <v>294</v>
      </c>
      <c r="D211" s="69" t="s">
        <v>294</v>
      </c>
      <c r="E211" s="69" t="s">
        <v>34</v>
      </c>
      <c r="F211" s="69" t="s">
        <v>50</v>
      </c>
      <c r="G211" s="69" t="s">
        <v>46</v>
      </c>
      <c r="H211" s="69" t="s">
        <v>45</v>
      </c>
      <c r="I211" s="74">
        <f>VALUE(_xlfn.IFS(Table26[[#This Row],[Type]]="Cold Only", "1", Table26[[#This Row],[Type]]="Cook and Cold", "2",Table26[[#This Row],[Type]]="Hot and Cold", "3"))+VALUE(IF(Table26[[#This Row],[Water Storage]]="On Demand",1,0))</f>
        <v>2</v>
      </c>
      <c r="J211" s="74">
        <v>0.16</v>
      </c>
      <c r="L211" s="117"/>
      <c r="M211" s="121"/>
      <c r="N211" s="121"/>
      <c r="O211" s="121"/>
      <c r="P211" s="121"/>
      <c r="Q211" s="121"/>
      <c r="R211" s="121"/>
      <c r="S211" s="86"/>
      <c r="T211" s="87"/>
      <c r="U211" s="117"/>
      <c r="V211" s="117"/>
      <c r="W211" s="117"/>
    </row>
    <row r="212" spans="1:23" s="116" customFormat="1" ht="14.5">
      <c r="A212" s="115"/>
      <c r="B212" s="72" t="s">
        <v>271</v>
      </c>
      <c r="C212" s="69" t="s">
        <v>295</v>
      </c>
      <c r="D212" s="69" t="s">
        <v>295</v>
      </c>
      <c r="E212" s="69" t="s">
        <v>33</v>
      </c>
      <c r="F212" s="69" t="s">
        <v>50</v>
      </c>
      <c r="G212" s="69" t="s">
        <v>46</v>
      </c>
      <c r="H212" s="69" t="s">
        <v>45</v>
      </c>
      <c r="I212" s="74">
        <f>VALUE(_xlfn.IFS(Table26[[#This Row],[Type]]="Cold Only", "1", Table26[[#This Row],[Type]]="Cook and Cold", "2",Table26[[#This Row],[Type]]="Hot and Cold", "3"))+VALUE(IF(Table26[[#This Row],[Water Storage]]="On Demand",1,0))</f>
        <v>3</v>
      </c>
      <c r="J212" s="74">
        <v>0.87</v>
      </c>
      <c r="L212" s="117"/>
      <c r="M212" s="121"/>
      <c r="N212" s="121"/>
      <c r="O212" s="121"/>
      <c r="P212" s="121"/>
      <c r="Q212" s="121"/>
      <c r="R212" s="121"/>
      <c r="S212" s="86"/>
      <c r="T212" s="87"/>
      <c r="U212" s="117"/>
      <c r="V212" s="117"/>
      <c r="W212" s="117"/>
    </row>
    <row r="213" spans="1:23" s="116" customFormat="1" ht="14.5">
      <c r="A213" s="115"/>
      <c r="B213" s="72" t="s">
        <v>296</v>
      </c>
      <c r="C213" s="69">
        <v>601172</v>
      </c>
      <c r="D213" s="69">
        <v>601172</v>
      </c>
      <c r="E213" s="69" t="s">
        <v>33</v>
      </c>
      <c r="F213" s="69" t="s">
        <v>53</v>
      </c>
      <c r="G213" s="69" t="s">
        <v>46</v>
      </c>
      <c r="H213" s="69" t="s">
        <v>45</v>
      </c>
      <c r="I213" s="74">
        <f>VALUE(_xlfn.IFS(Table26[[#This Row],[Type]]="Cold Only", "1", Table26[[#This Row],[Type]]="Cook and Cold", "2",Table26[[#This Row],[Type]]="Hot and Cold", "3"))+VALUE(IF(Table26[[#This Row],[Water Storage]]="On Demand",1,0))</f>
        <v>3</v>
      </c>
      <c r="J213" s="74">
        <v>0.81</v>
      </c>
      <c r="L213" s="117"/>
      <c r="M213" s="121"/>
      <c r="N213" s="121"/>
      <c r="O213" s="121"/>
      <c r="P213" s="121"/>
      <c r="Q213" s="121"/>
      <c r="R213" s="121"/>
      <c r="S213" s="86"/>
      <c r="T213" s="87"/>
      <c r="U213" s="117"/>
      <c r="V213" s="117"/>
      <c r="W213" s="117"/>
    </row>
    <row r="214" spans="1:23" s="116" customFormat="1" ht="14.5">
      <c r="A214" s="115"/>
      <c r="B214" s="72" t="s">
        <v>297</v>
      </c>
      <c r="C214" s="69">
        <v>601000</v>
      </c>
      <c r="D214" s="69">
        <v>601000</v>
      </c>
      <c r="E214" s="69" t="s">
        <v>33</v>
      </c>
      <c r="F214" s="69" t="s">
        <v>53</v>
      </c>
      <c r="G214" s="69" t="s">
        <v>46</v>
      </c>
      <c r="H214" s="69" t="s">
        <v>45</v>
      </c>
      <c r="I214" s="74">
        <f>VALUE(_xlfn.IFS(Table26[[#This Row],[Type]]="Cold Only", "1", Table26[[#This Row],[Type]]="Cook and Cold", "2",Table26[[#This Row],[Type]]="Hot and Cold", "3"))+VALUE(IF(Table26[[#This Row],[Water Storage]]="On Demand",1,0))</f>
        <v>3</v>
      </c>
      <c r="J214" s="74">
        <v>0.77</v>
      </c>
      <c r="L214" s="117"/>
      <c r="M214" s="121"/>
      <c r="N214" s="121"/>
      <c r="O214" s="121"/>
      <c r="P214" s="121"/>
      <c r="Q214" s="121"/>
      <c r="R214" s="121"/>
      <c r="S214" s="86"/>
      <c r="T214" s="87"/>
      <c r="U214" s="117"/>
      <c r="V214" s="117"/>
      <c r="W214" s="117"/>
    </row>
    <row r="215" spans="1:23" s="116" customFormat="1" ht="14.5">
      <c r="A215" s="115"/>
      <c r="B215" s="72" t="s">
        <v>297</v>
      </c>
      <c r="C215" s="69">
        <v>601132</v>
      </c>
      <c r="D215" s="69">
        <v>601132</v>
      </c>
      <c r="E215" s="69" t="s">
        <v>33</v>
      </c>
      <c r="F215" s="69" t="s">
        <v>44</v>
      </c>
      <c r="G215" s="69" t="s">
        <v>46</v>
      </c>
      <c r="H215" s="69" t="s">
        <v>45</v>
      </c>
      <c r="I215" s="74">
        <f>VALUE(_xlfn.IFS(Table26[[#This Row],[Type]]="Cold Only", "1", Table26[[#This Row],[Type]]="Cook and Cold", "2",Table26[[#This Row],[Type]]="Hot and Cold", "3"))+VALUE(IF(Table26[[#This Row],[Water Storage]]="On Demand",1,0))</f>
        <v>3</v>
      </c>
      <c r="J215" s="74">
        <v>0.73</v>
      </c>
      <c r="L215" s="117"/>
      <c r="M215" s="121"/>
      <c r="N215" s="121"/>
      <c r="O215" s="121"/>
      <c r="P215" s="121"/>
      <c r="Q215" s="121"/>
      <c r="R215" s="121"/>
      <c r="S215" s="86"/>
      <c r="T215" s="87"/>
      <c r="U215" s="117"/>
      <c r="V215" s="117"/>
      <c r="W215" s="117"/>
    </row>
    <row r="216" spans="1:23" s="116" customFormat="1" ht="14.5">
      <c r="A216" s="115"/>
      <c r="B216" s="72" t="s">
        <v>297</v>
      </c>
      <c r="C216" s="69">
        <v>601142</v>
      </c>
      <c r="D216" s="69">
        <v>601142</v>
      </c>
      <c r="E216" s="69" t="s">
        <v>33</v>
      </c>
      <c r="F216" s="69" t="s">
        <v>44</v>
      </c>
      <c r="G216" s="69" t="s">
        <v>46</v>
      </c>
      <c r="H216" s="69" t="s">
        <v>45</v>
      </c>
      <c r="I216" s="74">
        <f>VALUE(_xlfn.IFS(Table26[[#This Row],[Type]]="Cold Only", "1", Table26[[#This Row],[Type]]="Cook and Cold", "2",Table26[[#This Row],[Type]]="Hot and Cold", "3"))+VALUE(IF(Table26[[#This Row],[Water Storage]]="On Demand",1,0))</f>
        <v>3</v>
      </c>
      <c r="J216" s="74">
        <v>0.85</v>
      </c>
      <c r="L216" s="117"/>
      <c r="M216" s="121"/>
      <c r="N216" s="121"/>
      <c r="O216" s="121"/>
      <c r="P216" s="121"/>
      <c r="Q216" s="121"/>
      <c r="R216" s="121"/>
      <c r="S216" s="86"/>
      <c r="T216" s="87"/>
      <c r="U216" s="117"/>
      <c r="V216" s="117"/>
      <c r="W216" s="117"/>
    </row>
    <row r="217" spans="1:23" s="116" customFormat="1" ht="14.5">
      <c r="A217" s="115"/>
      <c r="B217" s="72" t="s">
        <v>297</v>
      </c>
      <c r="C217" s="69">
        <v>601145</v>
      </c>
      <c r="D217" s="69">
        <v>601145</v>
      </c>
      <c r="E217" s="69" t="s">
        <v>33</v>
      </c>
      <c r="F217" s="69" t="s">
        <v>53</v>
      </c>
      <c r="G217" s="69" t="s">
        <v>46</v>
      </c>
      <c r="H217" s="69" t="s">
        <v>45</v>
      </c>
      <c r="I217" s="74">
        <f>VALUE(_xlfn.IFS(Table26[[#This Row],[Type]]="Cold Only", "1", Table26[[#This Row],[Type]]="Cook and Cold", "2",Table26[[#This Row],[Type]]="Hot and Cold", "3"))+VALUE(IF(Table26[[#This Row],[Water Storage]]="On Demand",1,0))</f>
        <v>3</v>
      </c>
      <c r="J217" s="74">
        <v>0.81</v>
      </c>
      <c r="L217" s="117"/>
      <c r="M217" s="121"/>
      <c r="N217" s="121"/>
      <c r="O217" s="121"/>
      <c r="P217" s="121"/>
      <c r="Q217" s="121"/>
      <c r="R217" s="121"/>
      <c r="S217" s="86"/>
      <c r="T217" s="87"/>
      <c r="U217" s="117"/>
      <c r="V217" s="117"/>
      <c r="W217" s="117"/>
    </row>
    <row r="218" spans="1:23" s="116" customFormat="1" ht="14.5">
      <c r="A218" s="115"/>
      <c r="B218" s="72" t="s">
        <v>297</v>
      </c>
      <c r="C218" s="69">
        <v>601305</v>
      </c>
      <c r="D218" s="69">
        <v>601305</v>
      </c>
      <c r="E218" s="69" t="s">
        <v>33</v>
      </c>
      <c r="F218" s="69" t="s">
        <v>44</v>
      </c>
      <c r="G218" s="69" t="s">
        <v>46</v>
      </c>
      <c r="H218" s="69" t="s">
        <v>45</v>
      </c>
      <c r="I218" s="74">
        <f>VALUE(_xlfn.IFS(Table26[[#This Row],[Type]]="Cold Only", "1", Table26[[#This Row],[Type]]="Cook and Cold", "2",Table26[[#This Row],[Type]]="Hot and Cold", "3"))+VALUE(IF(Table26[[#This Row],[Water Storage]]="On Demand",1,0))</f>
        <v>3</v>
      </c>
      <c r="J218" s="74">
        <v>0.52</v>
      </c>
      <c r="L218" s="117"/>
      <c r="M218" s="121"/>
      <c r="N218" s="121"/>
      <c r="O218" s="121"/>
      <c r="P218" s="121"/>
      <c r="Q218" s="121"/>
      <c r="R218" s="121"/>
      <c r="S218" s="86"/>
      <c r="T218" s="87"/>
      <c r="U218" s="117"/>
      <c r="V218" s="117"/>
      <c r="W218" s="117"/>
    </row>
    <row r="219" spans="1:23" s="116" customFormat="1" ht="14.5">
      <c r="A219" s="115"/>
      <c r="B219" s="72" t="s">
        <v>297</v>
      </c>
      <c r="C219" s="69">
        <v>601323</v>
      </c>
      <c r="D219" s="69">
        <v>601323</v>
      </c>
      <c r="E219" s="69" t="s">
        <v>33</v>
      </c>
      <c r="F219" s="69" t="s">
        <v>53</v>
      </c>
      <c r="G219" s="69" t="s">
        <v>46</v>
      </c>
      <c r="H219" s="69" t="s">
        <v>45</v>
      </c>
      <c r="I219" s="74">
        <f>VALUE(_xlfn.IFS(Table26[[#This Row],[Type]]="Cold Only", "1", Table26[[#This Row],[Type]]="Cook and Cold", "2",Table26[[#This Row],[Type]]="Hot and Cold", "3"))+VALUE(IF(Table26[[#This Row],[Water Storage]]="On Demand",1,0))</f>
        <v>3</v>
      </c>
      <c r="J219" s="74">
        <v>0.57999999999999996</v>
      </c>
      <c r="L219" s="117"/>
      <c r="M219" s="121"/>
      <c r="N219" s="121"/>
      <c r="O219" s="121"/>
      <c r="P219" s="121"/>
      <c r="Q219" s="121"/>
      <c r="R219" s="121"/>
      <c r="S219" s="86"/>
      <c r="T219" s="87"/>
      <c r="U219" s="117"/>
      <c r="V219" s="117"/>
      <c r="W219" s="117"/>
    </row>
    <row r="220" spans="1:23" s="116" customFormat="1" ht="14.5">
      <c r="A220" s="115"/>
      <c r="B220" s="72" t="s">
        <v>297</v>
      </c>
      <c r="C220" s="69">
        <v>900128</v>
      </c>
      <c r="D220" s="69">
        <v>900128</v>
      </c>
      <c r="E220" s="69" t="s">
        <v>33</v>
      </c>
      <c r="F220" s="69" t="s">
        <v>44</v>
      </c>
      <c r="G220" s="69" t="s">
        <v>46</v>
      </c>
      <c r="H220" s="69" t="s">
        <v>45</v>
      </c>
      <c r="I220" s="74">
        <f>VALUE(_xlfn.IFS(Table26[[#This Row],[Type]]="Cold Only", "1", Table26[[#This Row],[Type]]="Cook and Cold", "2",Table26[[#This Row],[Type]]="Hot and Cold", "3"))+VALUE(IF(Table26[[#This Row],[Water Storage]]="On Demand",1,0))</f>
        <v>3</v>
      </c>
      <c r="J220" s="74">
        <v>0.69</v>
      </c>
      <c r="L220" s="117"/>
      <c r="M220" s="121"/>
      <c r="N220" s="121"/>
      <c r="O220" s="121"/>
      <c r="P220" s="121"/>
      <c r="Q220" s="121"/>
      <c r="R220" s="121"/>
      <c r="S220" s="86"/>
      <c r="T220" s="87"/>
      <c r="U220" s="117"/>
      <c r="V220" s="117"/>
      <c r="W220" s="117"/>
    </row>
    <row r="221" spans="1:23" s="116" customFormat="1" ht="14.5">
      <c r="A221" s="115"/>
      <c r="B221" s="72" t="s">
        <v>298</v>
      </c>
      <c r="C221" s="69" t="s">
        <v>299</v>
      </c>
      <c r="D221" s="69" t="s">
        <v>299</v>
      </c>
      <c r="E221" s="69" t="s">
        <v>33</v>
      </c>
      <c r="F221" s="69" t="s">
        <v>50</v>
      </c>
      <c r="G221" s="69" t="s">
        <v>46</v>
      </c>
      <c r="H221" s="69" t="s">
        <v>45</v>
      </c>
      <c r="I221" s="74">
        <f>VALUE(_xlfn.IFS(Table26[[#This Row],[Type]]="Cold Only", "1", Table26[[#This Row],[Type]]="Cook and Cold", "2",Table26[[#This Row],[Type]]="Hot and Cold", "3"))+VALUE(IF(Table26[[#This Row],[Water Storage]]="On Demand",1,0))</f>
        <v>3</v>
      </c>
      <c r="J221" s="74">
        <v>0.84</v>
      </c>
      <c r="L221" s="117"/>
      <c r="M221" s="121"/>
      <c r="N221" s="121"/>
      <c r="O221" s="121"/>
      <c r="P221" s="121"/>
      <c r="Q221" s="121"/>
      <c r="R221" s="121"/>
      <c r="S221" s="86"/>
      <c r="T221" s="87"/>
      <c r="U221" s="117"/>
      <c r="V221" s="117"/>
      <c r="W221" s="117"/>
    </row>
    <row r="222" spans="1:23" s="116" customFormat="1" ht="14.5">
      <c r="A222" s="115"/>
      <c r="B222" s="72" t="s">
        <v>298</v>
      </c>
      <c r="C222" s="69" t="s">
        <v>300</v>
      </c>
      <c r="D222" s="69" t="s">
        <v>300</v>
      </c>
      <c r="E222" s="69" t="s">
        <v>33</v>
      </c>
      <c r="F222" s="69" t="s">
        <v>50</v>
      </c>
      <c r="G222" s="69" t="s">
        <v>46</v>
      </c>
      <c r="H222" s="69" t="s">
        <v>45</v>
      </c>
      <c r="I222" s="74">
        <f>VALUE(_xlfn.IFS(Table26[[#This Row],[Type]]="Cold Only", "1", Table26[[#This Row],[Type]]="Cook and Cold", "2",Table26[[#This Row],[Type]]="Hot and Cold", "3"))+VALUE(IF(Table26[[#This Row],[Water Storage]]="On Demand",1,0))</f>
        <v>3</v>
      </c>
      <c r="J222" s="74">
        <v>0.79</v>
      </c>
      <c r="L222" s="117"/>
      <c r="M222" s="121"/>
      <c r="N222" s="121"/>
      <c r="O222" s="121"/>
      <c r="P222" s="121"/>
      <c r="Q222" s="121"/>
      <c r="R222" s="121"/>
      <c r="S222" s="86"/>
      <c r="T222" s="87"/>
      <c r="U222" s="117"/>
      <c r="V222" s="117"/>
      <c r="W222" s="117"/>
    </row>
    <row r="223" spans="1:23" s="116" customFormat="1" ht="14.5">
      <c r="A223" s="115"/>
      <c r="B223" s="72" t="s">
        <v>298</v>
      </c>
      <c r="C223" s="69" t="s">
        <v>301</v>
      </c>
      <c r="D223" s="69" t="s">
        <v>301</v>
      </c>
      <c r="E223" s="69" t="s">
        <v>33</v>
      </c>
      <c r="F223" s="69" t="s">
        <v>50</v>
      </c>
      <c r="G223" s="69" t="s">
        <v>46</v>
      </c>
      <c r="H223" s="69" t="s">
        <v>45</v>
      </c>
      <c r="I223" s="74">
        <f>VALUE(_xlfn.IFS(Table26[[#This Row],[Type]]="Cold Only", "1", Table26[[#This Row],[Type]]="Cook and Cold", "2",Table26[[#This Row],[Type]]="Hot and Cold", "3"))+VALUE(IF(Table26[[#This Row],[Water Storage]]="On Demand",1,0))</f>
        <v>3</v>
      </c>
      <c r="J223" s="74">
        <v>0.64</v>
      </c>
      <c r="L223" s="117"/>
      <c r="M223" s="121"/>
      <c r="N223" s="121"/>
      <c r="O223" s="121"/>
      <c r="P223" s="121"/>
      <c r="Q223" s="121"/>
      <c r="R223" s="121"/>
      <c r="S223" s="86"/>
      <c r="T223" s="87"/>
      <c r="U223" s="117"/>
      <c r="V223" s="117"/>
      <c r="W223" s="117"/>
    </row>
    <row r="224" spans="1:23" s="116" customFormat="1" ht="14.5">
      <c r="A224" s="115"/>
      <c r="B224" s="72" t="s">
        <v>352</v>
      </c>
      <c r="C224" s="69" t="s">
        <v>150</v>
      </c>
      <c r="D224" s="69" t="s">
        <v>353</v>
      </c>
      <c r="E224" s="69" t="s">
        <v>33</v>
      </c>
      <c r="F224" s="69" t="s">
        <v>44</v>
      </c>
      <c r="G224" s="69" t="s">
        <v>46</v>
      </c>
      <c r="H224" s="69" t="s">
        <v>45</v>
      </c>
      <c r="I224" s="74">
        <f>VALUE(_xlfn.IFS(Table26[[#This Row],[Type]]="Cold Only", "1", Table26[[#This Row],[Type]]="Cook and Cold", "2",Table26[[#This Row],[Type]]="Hot and Cold", "3"))+VALUE(IF(Table26[[#This Row],[Water Storage]]="On Demand",1,0))</f>
        <v>3</v>
      </c>
      <c r="J224" s="74">
        <v>0.84</v>
      </c>
      <c r="L224" s="117"/>
      <c r="M224" s="121"/>
      <c r="N224" s="121"/>
      <c r="O224" s="121"/>
      <c r="P224" s="121"/>
      <c r="Q224" s="121"/>
      <c r="R224" s="121"/>
      <c r="S224" s="86"/>
      <c r="T224" s="87"/>
      <c r="U224" s="117"/>
      <c r="V224" s="117"/>
      <c r="W224" s="117"/>
    </row>
    <row r="225" spans="1:23" s="116" customFormat="1" ht="14.5">
      <c r="A225" s="115"/>
      <c r="B225" s="72" t="s">
        <v>354</v>
      </c>
      <c r="C225" s="69" t="s">
        <v>355</v>
      </c>
      <c r="D225" s="69" t="s">
        <v>353</v>
      </c>
      <c r="E225" s="69" t="s">
        <v>33</v>
      </c>
      <c r="F225" s="69" t="s">
        <v>44</v>
      </c>
      <c r="G225" s="69" t="s">
        <v>46</v>
      </c>
      <c r="H225" s="69" t="s">
        <v>45</v>
      </c>
      <c r="I225" s="74">
        <f>VALUE(_xlfn.IFS(Table26[[#This Row],[Type]]="Cold Only", "1", Table26[[#This Row],[Type]]="Cook and Cold", "2",Table26[[#This Row],[Type]]="Hot and Cold", "3"))+VALUE(IF(Table26[[#This Row],[Water Storage]]="On Demand",1,0))</f>
        <v>3</v>
      </c>
      <c r="J225" s="74">
        <v>0.84</v>
      </c>
      <c r="L225" s="117"/>
      <c r="M225" s="121"/>
      <c r="N225" s="121"/>
      <c r="O225" s="121"/>
      <c r="P225" s="121"/>
      <c r="Q225" s="121"/>
      <c r="R225" s="121"/>
      <c r="S225" s="86"/>
      <c r="T225" s="87"/>
      <c r="U225" s="117"/>
      <c r="V225" s="117"/>
      <c r="W225" s="117"/>
    </row>
    <row r="226" spans="1:23" s="116" customFormat="1" ht="14.5">
      <c r="A226" s="115"/>
      <c r="B226" s="72" t="s">
        <v>302</v>
      </c>
      <c r="C226" s="69" t="s">
        <v>303</v>
      </c>
      <c r="D226" s="69" t="s">
        <v>303</v>
      </c>
      <c r="E226" s="69" t="s">
        <v>33</v>
      </c>
      <c r="F226" s="69" t="s">
        <v>50</v>
      </c>
      <c r="G226" s="69" t="s">
        <v>46</v>
      </c>
      <c r="H226" s="69" t="s">
        <v>106</v>
      </c>
      <c r="I226" s="74">
        <f>VALUE(_xlfn.IFS(Table26[[#This Row],[Type]]="Cold Only", "1", Table26[[#This Row],[Type]]="Cook and Cold", "2",Table26[[#This Row],[Type]]="Hot and Cold", "3"))+VALUE(IF(Table26[[#This Row],[Water Storage]]="On Demand",1,0))</f>
        <v>3</v>
      </c>
      <c r="J226" s="74">
        <v>0.79</v>
      </c>
      <c r="L226" s="117"/>
      <c r="M226" s="121"/>
      <c r="N226" s="121"/>
      <c r="O226" s="121"/>
      <c r="P226" s="121"/>
      <c r="Q226" s="121"/>
      <c r="R226" s="121"/>
      <c r="S226" s="86"/>
      <c r="T226" s="87"/>
      <c r="U226" s="117"/>
      <c r="V226" s="117"/>
      <c r="W226" s="117"/>
    </row>
    <row r="227" spans="1:23" s="116" customFormat="1" ht="14.5">
      <c r="A227" s="115"/>
      <c r="B227" s="72" t="s">
        <v>302</v>
      </c>
      <c r="C227" s="69" t="s">
        <v>304</v>
      </c>
      <c r="D227" s="69" t="s">
        <v>304</v>
      </c>
      <c r="E227" s="69" t="s">
        <v>33</v>
      </c>
      <c r="F227" s="69" t="s">
        <v>50</v>
      </c>
      <c r="G227" s="69" t="s">
        <v>46</v>
      </c>
      <c r="H227" s="69" t="s">
        <v>106</v>
      </c>
      <c r="I227" s="74">
        <f>VALUE(_xlfn.IFS(Table26[[#This Row],[Type]]="Cold Only", "1", Table26[[#This Row],[Type]]="Cook and Cold", "2",Table26[[#This Row],[Type]]="Hot and Cold", "3"))+VALUE(IF(Table26[[#This Row],[Water Storage]]="On Demand",1,0))</f>
        <v>3</v>
      </c>
      <c r="J227" s="74">
        <v>0.76</v>
      </c>
      <c r="L227" s="117"/>
      <c r="M227" s="121"/>
      <c r="N227" s="121"/>
      <c r="O227" s="121"/>
      <c r="P227" s="121"/>
      <c r="Q227" s="121"/>
      <c r="R227" s="121"/>
      <c r="S227" s="86"/>
      <c r="T227" s="87"/>
      <c r="U227" s="117"/>
      <c r="V227" s="117"/>
      <c r="W227" s="117"/>
    </row>
    <row r="228" spans="1:23" s="116" customFormat="1" ht="14.5">
      <c r="A228" s="115"/>
      <c r="B228" s="72" t="s">
        <v>302</v>
      </c>
      <c r="C228" s="69" t="s">
        <v>305</v>
      </c>
      <c r="D228" s="69" t="s">
        <v>305</v>
      </c>
      <c r="E228" s="69" t="s">
        <v>33</v>
      </c>
      <c r="F228" s="69" t="s">
        <v>50</v>
      </c>
      <c r="G228" s="69" t="s">
        <v>46</v>
      </c>
      <c r="H228" s="69" t="s">
        <v>106</v>
      </c>
      <c r="I228" s="74">
        <f>VALUE(_xlfn.IFS(Table26[[#This Row],[Type]]="Cold Only", "1", Table26[[#This Row],[Type]]="Cook and Cold", "2",Table26[[#This Row],[Type]]="Hot and Cold", "3"))+VALUE(IF(Table26[[#This Row],[Water Storage]]="On Demand",1,0))</f>
        <v>3</v>
      </c>
      <c r="J228" s="74">
        <v>0.75</v>
      </c>
      <c r="L228" s="117"/>
      <c r="M228" s="121"/>
      <c r="N228" s="121"/>
      <c r="O228" s="121"/>
      <c r="P228" s="121"/>
      <c r="Q228" s="121"/>
      <c r="R228" s="121"/>
      <c r="S228" s="86"/>
      <c r="T228" s="87"/>
      <c r="U228" s="117"/>
      <c r="V228" s="117"/>
      <c r="W228" s="117"/>
    </row>
    <row r="229" spans="1:23" s="116" customFormat="1" ht="14.5">
      <c r="A229" s="115"/>
      <c r="B229" s="72" t="s">
        <v>306</v>
      </c>
      <c r="C229" s="69" t="s">
        <v>307</v>
      </c>
      <c r="D229" s="69" t="s">
        <v>307</v>
      </c>
      <c r="E229" s="69" t="s">
        <v>33</v>
      </c>
      <c r="F229" s="69" t="s">
        <v>50</v>
      </c>
      <c r="G229" s="69"/>
      <c r="H229" s="69" t="s">
        <v>45</v>
      </c>
      <c r="I229" s="74">
        <f>VALUE(_xlfn.IFS(Table26[[#This Row],[Type]]="Cold Only", "1", Table26[[#This Row],[Type]]="Cook and Cold", "2",Table26[[#This Row],[Type]]="Hot and Cold", "3"))+VALUE(IF(Table26[[#This Row],[Water Storage]]="On Demand",1,0))</f>
        <v>3</v>
      </c>
      <c r="J229" s="74">
        <v>0.75</v>
      </c>
      <c r="L229" s="117"/>
      <c r="M229" s="121"/>
      <c r="N229" s="121"/>
      <c r="O229" s="121"/>
      <c r="P229" s="121"/>
      <c r="Q229" s="121"/>
      <c r="R229" s="121"/>
      <c r="S229" s="86"/>
      <c r="T229" s="87"/>
      <c r="U229" s="117"/>
      <c r="V229" s="117"/>
      <c r="W229" s="117"/>
    </row>
    <row r="230" spans="1:23" s="116" customFormat="1" ht="14.5">
      <c r="A230" s="115"/>
      <c r="B230" s="72" t="s">
        <v>306</v>
      </c>
      <c r="C230" s="69" t="s">
        <v>308</v>
      </c>
      <c r="D230" s="69" t="s">
        <v>308</v>
      </c>
      <c r="E230" s="69" t="s">
        <v>33</v>
      </c>
      <c r="F230" s="69" t="s">
        <v>50</v>
      </c>
      <c r="G230" s="69"/>
      <c r="H230" s="69" t="s">
        <v>45</v>
      </c>
      <c r="I230" s="74">
        <f>VALUE(_xlfn.IFS(Table26[[#This Row],[Type]]="Cold Only", "1", Table26[[#This Row],[Type]]="Cook and Cold", "2",Table26[[#This Row],[Type]]="Hot and Cold", "3"))+VALUE(IF(Table26[[#This Row],[Water Storage]]="On Demand",1,0))</f>
        <v>3</v>
      </c>
      <c r="J230" s="74">
        <v>0.76</v>
      </c>
      <c r="L230" s="117"/>
      <c r="M230" s="121"/>
      <c r="N230" s="121"/>
      <c r="O230" s="121"/>
      <c r="P230" s="121"/>
      <c r="Q230" s="121"/>
      <c r="R230" s="121"/>
      <c r="S230" s="86"/>
      <c r="T230" s="87"/>
      <c r="U230" s="117"/>
      <c r="V230" s="117"/>
      <c r="W230" s="117"/>
    </row>
    <row r="231" spans="1:23" s="116" customFormat="1" ht="14.5">
      <c r="A231" s="115"/>
      <c r="B231" s="72" t="s">
        <v>306</v>
      </c>
      <c r="C231" s="69" t="s">
        <v>309</v>
      </c>
      <c r="D231" s="69" t="s">
        <v>309</v>
      </c>
      <c r="E231" s="69" t="s">
        <v>33</v>
      </c>
      <c r="F231" s="69" t="s">
        <v>50</v>
      </c>
      <c r="G231" s="69"/>
      <c r="H231" s="69" t="s">
        <v>45</v>
      </c>
      <c r="I231" s="74">
        <f>VALUE(_xlfn.IFS(Table26[[#This Row],[Type]]="Cold Only", "1", Table26[[#This Row],[Type]]="Cook and Cold", "2",Table26[[#This Row],[Type]]="Hot and Cold", "3"))+VALUE(IF(Table26[[#This Row],[Water Storage]]="On Demand",1,0))</f>
        <v>3</v>
      </c>
      <c r="J231" s="74">
        <v>0.76</v>
      </c>
      <c r="L231" s="117"/>
      <c r="M231" s="121"/>
      <c r="N231" s="121"/>
      <c r="O231" s="121"/>
      <c r="P231" s="121"/>
      <c r="Q231" s="121"/>
      <c r="R231" s="121"/>
      <c r="S231" s="86"/>
      <c r="T231" s="87"/>
      <c r="U231" s="117"/>
      <c r="V231" s="117"/>
      <c r="W231" s="117"/>
    </row>
    <row r="232" spans="1:23" s="116" customFormat="1" ht="14.5">
      <c r="A232" s="115"/>
      <c r="B232" s="72" t="s">
        <v>306</v>
      </c>
      <c r="C232" s="69" t="s">
        <v>310</v>
      </c>
      <c r="D232" s="69" t="s">
        <v>310</v>
      </c>
      <c r="E232" s="69" t="s">
        <v>33</v>
      </c>
      <c r="F232" s="69" t="s">
        <v>50</v>
      </c>
      <c r="G232" s="69"/>
      <c r="H232" s="69" t="s">
        <v>45</v>
      </c>
      <c r="I232" s="74">
        <f>VALUE(_xlfn.IFS(Table26[[#This Row],[Type]]="Cold Only", "1", Table26[[#This Row],[Type]]="Cook and Cold", "2",Table26[[#This Row],[Type]]="Hot and Cold", "3"))+VALUE(IF(Table26[[#This Row],[Water Storage]]="On Demand",1,0))</f>
        <v>3</v>
      </c>
      <c r="J232" s="74">
        <v>0.76</v>
      </c>
      <c r="L232" s="117"/>
      <c r="M232" s="121"/>
      <c r="N232" s="121"/>
      <c r="O232" s="121"/>
      <c r="P232" s="121"/>
      <c r="Q232" s="121"/>
      <c r="R232" s="121"/>
      <c r="S232" s="86"/>
      <c r="T232" s="87"/>
      <c r="U232" s="117"/>
      <c r="V232" s="117"/>
      <c r="W232" s="117"/>
    </row>
    <row r="233" spans="1:23" s="116" customFormat="1" ht="14.5">
      <c r="A233" s="115"/>
      <c r="B233" s="72" t="s">
        <v>311</v>
      </c>
      <c r="C233" s="69" t="s">
        <v>312</v>
      </c>
      <c r="D233" s="69" t="s">
        <v>312</v>
      </c>
      <c r="E233" s="69" t="s">
        <v>33</v>
      </c>
      <c r="F233" s="69" t="s">
        <v>50</v>
      </c>
      <c r="G233" s="69"/>
      <c r="H233" s="69" t="s">
        <v>45</v>
      </c>
      <c r="I233" s="74">
        <f>VALUE(_xlfn.IFS(Table26[[#This Row],[Type]]="Cold Only", "1", Table26[[#This Row],[Type]]="Cook and Cold", "2",Table26[[#This Row],[Type]]="Hot and Cold", "3"))+VALUE(IF(Table26[[#This Row],[Water Storage]]="On Demand",1,0))</f>
        <v>3</v>
      </c>
      <c r="J233" s="74">
        <v>0.85</v>
      </c>
      <c r="L233" s="117"/>
      <c r="M233" s="121"/>
      <c r="N233" s="121"/>
      <c r="O233" s="121"/>
      <c r="P233" s="121"/>
      <c r="Q233" s="121"/>
      <c r="R233" s="121"/>
      <c r="S233" s="86"/>
      <c r="T233" s="87"/>
      <c r="U233" s="117"/>
      <c r="V233" s="117"/>
      <c r="W233" s="117"/>
    </row>
    <row r="234" spans="1:23" s="116" customFormat="1" ht="14.5">
      <c r="A234" s="115"/>
      <c r="B234" s="72" t="s">
        <v>313</v>
      </c>
      <c r="C234" s="69" t="s">
        <v>314</v>
      </c>
      <c r="D234" s="69" t="s">
        <v>314</v>
      </c>
      <c r="E234" s="69" t="s">
        <v>33</v>
      </c>
      <c r="F234" s="69" t="s">
        <v>50</v>
      </c>
      <c r="G234" s="69" t="s">
        <v>46</v>
      </c>
      <c r="H234" s="69" t="s">
        <v>45</v>
      </c>
      <c r="I234" s="74">
        <f>VALUE(_xlfn.IFS(Table26[[#This Row],[Type]]="Cold Only", "1", Table26[[#This Row],[Type]]="Cook and Cold", "2",Table26[[#This Row],[Type]]="Hot and Cold", "3"))+VALUE(IF(Table26[[#This Row],[Water Storage]]="On Demand",1,0))</f>
        <v>3</v>
      </c>
      <c r="J234" s="74">
        <v>0.31</v>
      </c>
      <c r="L234" s="117"/>
      <c r="M234" s="121"/>
      <c r="N234" s="121"/>
      <c r="O234" s="121"/>
      <c r="P234" s="121"/>
      <c r="Q234" s="121"/>
      <c r="R234" s="121"/>
      <c r="S234" s="86"/>
      <c r="T234" s="87"/>
      <c r="U234" s="117"/>
      <c r="V234" s="117"/>
      <c r="W234" s="117"/>
    </row>
    <row r="235" spans="1:23" s="116" customFormat="1" ht="14.5">
      <c r="A235" s="115"/>
      <c r="B235" s="72" t="s">
        <v>315</v>
      </c>
      <c r="C235" s="69" t="s">
        <v>316</v>
      </c>
      <c r="D235" s="69" t="s">
        <v>316</v>
      </c>
      <c r="E235" s="69" t="s">
        <v>33</v>
      </c>
      <c r="F235" s="69" t="s">
        <v>50</v>
      </c>
      <c r="G235" s="69" t="s">
        <v>46</v>
      </c>
      <c r="H235" s="69" t="s">
        <v>45</v>
      </c>
      <c r="I235" s="74">
        <f>VALUE(_xlfn.IFS(Table26[[#This Row],[Type]]="Cold Only", "1", Table26[[#This Row],[Type]]="Cook and Cold", "2",Table26[[#This Row],[Type]]="Hot and Cold", "3"))+VALUE(IF(Table26[[#This Row],[Water Storage]]="On Demand",1,0))</f>
        <v>3</v>
      </c>
      <c r="J235" s="74">
        <v>0.25</v>
      </c>
      <c r="L235" s="117"/>
      <c r="M235" s="121"/>
      <c r="N235" s="121"/>
      <c r="O235" s="121"/>
      <c r="P235" s="121"/>
      <c r="Q235" s="121"/>
      <c r="R235" s="121"/>
      <c r="S235" s="86"/>
      <c r="T235" s="87"/>
      <c r="U235" s="117"/>
      <c r="V235" s="117"/>
      <c r="W235" s="117"/>
    </row>
    <row r="236" spans="1:23" s="116" customFormat="1" ht="14.5">
      <c r="A236" s="115"/>
      <c r="B236" s="72" t="s">
        <v>315</v>
      </c>
      <c r="C236" s="69" t="s">
        <v>317</v>
      </c>
      <c r="D236" s="69" t="s">
        <v>317</v>
      </c>
      <c r="E236" s="69" t="s">
        <v>33</v>
      </c>
      <c r="F236" s="69" t="s">
        <v>50</v>
      </c>
      <c r="G236" s="69" t="s">
        <v>46</v>
      </c>
      <c r="H236" s="69" t="s">
        <v>45</v>
      </c>
      <c r="I236" s="74">
        <f>VALUE(_xlfn.IFS(Table26[[#This Row],[Type]]="Cold Only", "1", Table26[[#This Row],[Type]]="Cook and Cold", "2",Table26[[#This Row],[Type]]="Hot and Cold", "3"))+VALUE(IF(Table26[[#This Row],[Water Storage]]="On Demand",1,0))</f>
        <v>3</v>
      </c>
      <c r="J236" s="74">
        <v>0.1</v>
      </c>
      <c r="L236" s="117"/>
      <c r="M236" s="121"/>
      <c r="N236" s="121"/>
      <c r="O236" s="121"/>
      <c r="P236" s="121"/>
      <c r="Q236" s="121"/>
      <c r="R236" s="121"/>
      <c r="S236" s="86"/>
      <c r="T236" s="87"/>
      <c r="U236" s="117"/>
      <c r="V236" s="117"/>
      <c r="W236" s="117"/>
    </row>
    <row r="237" spans="1:23" s="116" customFormat="1" ht="14.5">
      <c r="A237" s="115"/>
      <c r="B237" s="72" t="s">
        <v>318</v>
      </c>
      <c r="C237" s="69" t="s">
        <v>319</v>
      </c>
      <c r="D237" s="69" t="s">
        <v>319</v>
      </c>
      <c r="E237" s="69" t="s">
        <v>33</v>
      </c>
      <c r="F237" s="69" t="s">
        <v>50</v>
      </c>
      <c r="G237" s="69"/>
      <c r="H237" s="69" t="s">
        <v>45</v>
      </c>
      <c r="I237" s="74">
        <f>VALUE(_xlfn.IFS(Table26[[#This Row],[Type]]="Cold Only", "1", Table26[[#This Row],[Type]]="Cook and Cold", "2",Table26[[#This Row],[Type]]="Hot and Cold", "3"))+VALUE(IF(Table26[[#This Row],[Water Storage]]="On Demand",1,0))</f>
        <v>3</v>
      </c>
      <c r="J237" s="74">
        <v>0.76</v>
      </c>
      <c r="L237" s="117"/>
      <c r="M237" s="121"/>
      <c r="N237" s="121"/>
      <c r="O237" s="121"/>
      <c r="P237" s="121"/>
      <c r="Q237" s="121"/>
      <c r="R237" s="121"/>
      <c r="S237" s="86"/>
      <c r="T237" s="87"/>
      <c r="U237" s="117"/>
      <c r="V237" s="117"/>
      <c r="W237" s="117"/>
    </row>
    <row r="238" spans="1:23" s="116" customFormat="1" ht="14.5">
      <c r="A238" s="115"/>
      <c r="B238" s="72" t="s">
        <v>318</v>
      </c>
      <c r="C238" s="69" t="s">
        <v>320</v>
      </c>
      <c r="D238" s="69" t="s">
        <v>320</v>
      </c>
      <c r="E238" s="69" t="s">
        <v>33</v>
      </c>
      <c r="F238" s="69" t="s">
        <v>50</v>
      </c>
      <c r="G238" s="69"/>
      <c r="H238" s="69" t="s">
        <v>45</v>
      </c>
      <c r="I238" s="74">
        <f>VALUE(_xlfn.IFS(Table26[[#This Row],[Type]]="Cold Only", "1", Table26[[#This Row],[Type]]="Cook and Cold", "2",Table26[[#This Row],[Type]]="Hot and Cold", "3"))+VALUE(IF(Table26[[#This Row],[Water Storage]]="On Demand",1,0))</f>
        <v>3</v>
      </c>
      <c r="J238" s="74">
        <v>0.75</v>
      </c>
      <c r="L238" s="117"/>
      <c r="M238" s="121"/>
      <c r="N238" s="121"/>
      <c r="O238" s="121"/>
      <c r="P238" s="121"/>
      <c r="Q238" s="121"/>
      <c r="R238" s="121"/>
      <c r="S238" s="86"/>
      <c r="T238" s="87"/>
      <c r="U238" s="117"/>
      <c r="V238" s="117"/>
      <c r="W238" s="117"/>
    </row>
    <row r="239" spans="1:23" s="116" customFormat="1" ht="14.5">
      <c r="A239" s="115"/>
      <c r="B239" s="72" t="s">
        <v>321</v>
      </c>
      <c r="C239" s="69" t="s">
        <v>322</v>
      </c>
      <c r="D239" s="69" t="s">
        <v>322</v>
      </c>
      <c r="E239" s="69" t="s">
        <v>33</v>
      </c>
      <c r="F239" s="69" t="s">
        <v>50</v>
      </c>
      <c r="G239" s="69"/>
      <c r="H239" s="69" t="s">
        <v>45</v>
      </c>
      <c r="I239" s="74">
        <f>VALUE(_xlfn.IFS(Table26[[#This Row],[Type]]="Cold Only", "1", Table26[[#This Row],[Type]]="Cook and Cold", "2",Table26[[#This Row],[Type]]="Hot and Cold", "3"))+VALUE(IF(Table26[[#This Row],[Water Storage]]="On Demand",1,0))</f>
        <v>3</v>
      </c>
      <c r="J239" s="74">
        <v>0.76</v>
      </c>
      <c r="L239" s="117"/>
      <c r="M239" s="121"/>
      <c r="N239" s="121"/>
      <c r="O239" s="121"/>
      <c r="P239" s="121"/>
      <c r="Q239" s="121"/>
      <c r="R239" s="121"/>
      <c r="S239" s="86"/>
      <c r="T239" s="87"/>
      <c r="U239" s="117"/>
      <c r="V239" s="117"/>
      <c r="W239" s="117"/>
    </row>
    <row r="240" spans="1:23" s="116" customFormat="1" ht="14.5">
      <c r="A240" s="115"/>
      <c r="B240" s="72" t="s">
        <v>321</v>
      </c>
      <c r="C240" s="69" t="s">
        <v>323</v>
      </c>
      <c r="D240" s="69" t="s">
        <v>323</v>
      </c>
      <c r="E240" s="69" t="s">
        <v>33</v>
      </c>
      <c r="F240" s="69" t="s">
        <v>50</v>
      </c>
      <c r="G240" s="69"/>
      <c r="H240" s="69" t="s">
        <v>45</v>
      </c>
      <c r="I240" s="74">
        <f>VALUE(_xlfn.IFS(Table26[[#This Row],[Type]]="Cold Only", "1", Table26[[#This Row],[Type]]="Cook and Cold", "2",Table26[[#This Row],[Type]]="Hot and Cold", "3"))+VALUE(IF(Table26[[#This Row],[Water Storage]]="On Demand",1,0))</f>
        <v>3</v>
      </c>
      <c r="J240" s="74">
        <v>0.75</v>
      </c>
      <c r="L240" s="117"/>
      <c r="M240" s="121"/>
      <c r="N240" s="121"/>
      <c r="O240" s="121"/>
      <c r="P240" s="121"/>
      <c r="Q240" s="121"/>
      <c r="R240" s="121"/>
      <c r="S240" s="86"/>
      <c r="T240" s="87"/>
      <c r="U240" s="117"/>
      <c r="V240" s="117"/>
      <c r="W240" s="117"/>
    </row>
    <row r="241" spans="1:23" s="116" customFormat="1" ht="14.5">
      <c r="A241" s="115"/>
      <c r="B241" s="72" t="s">
        <v>321</v>
      </c>
      <c r="C241" s="69" t="s">
        <v>324</v>
      </c>
      <c r="D241" s="69" t="s">
        <v>324</v>
      </c>
      <c r="E241" s="69" t="s">
        <v>33</v>
      </c>
      <c r="F241" s="69" t="s">
        <v>50</v>
      </c>
      <c r="G241" s="69"/>
      <c r="H241" s="69" t="s">
        <v>45</v>
      </c>
      <c r="I241" s="74">
        <f>VALUE(_xlfn.IFS(Table26[[#This Row],[Type]]="Cold Only", "1", Table26[[#This Row],[Type]]="Cook and Cold", "2",Table26[[#This Row],[Type]]="Hot and Cold", "3"))+VALUE(IF(Table26[[#This Row],[Water Storage]]="On Demand",1,0))</f>
        <v>3</v>
      </c>
      <c r="J241" s="74">
        <v>0.75</v>
      </c>
      <c r="L241" s="117"/>
      <c r="M241" s="121"/>
      <c r="N241" s="121"/>
      <c r="O241" s="121"/>
      <c r="P241" s="121"/>
      <c r="Q241" s="121"/>
      <c r="R241" s="121"/>
      <c r="S241" s="86"/>
      <c r="T241" s="87"/>
      <c r="U241" s="117"/>
      <c r="V241" s="117"/>
      <c r="W241" s="117"/>
    </row>
    <row r="242" spans="1:23" s="116" customFormat="1" ht="14.5">
      <c r="A242" s="115"/>
      <c r="B242" s="72" t="s">
        <v>321</v>
      </c>
      <c r="C242" s="69" t="s">
        <v>325</v>
      </c>
      <c r="D242" s="69" t="s">
        <v>325</v>
      </c>
      <c r="E242" s="69" t="s">
        <v>33</v>
      </c>
      <c r="F242" s="69" t="s">
        <v>50</v>
      </c>
      <c r="G242" s="69"/>
      <c r="H242" s="69" t="s">
        <v>45</v>
      </c>
      <c r="I242" s="74">
        <f>VALUE(_xlfn.IFS(Table26[[#This Row],[Type]]="Cold Only", "1", Table26[[#This Row],[Type]]="Cook and Cold", "2",Table26[[#This Row],[Type]]="Hot and Cold", "3"))+VALUE(IF(Table26[[#This Row],[Water Storage]]="On Demand",1,0))</f>
        <v>3</v>
      </c>
      <c r="J242" s="74">
        <v>0.76</v>
      </c>
      <c r="L242" s="117"/>
      <c r="M242" s="121"/>
      <c r="N242" s="121"/>
      <c r="O242" s="121"/>
      <c r="P242" s="121"/>
      <c r="Q242" s="121"/>
      <c r="R242" s="121"/>
      <c r="S242" s="86"/>
      <c r="T242" s="87"/>
      <c r="U242" s="117"/>
      <c r="V242" s="117"/>
      <c r="W242" s="117"/>
    </row>
    <row r="243" spans="1:23" s="116" customFormat="1" ht="14.5">
      <c r="A243" s="115"/>
      <c r="B243" s="72" t="s">
        <v>321</v>
      </c>
      <c r="C243" s="69" t="s">
        <v>326</v>
      </c>
      <c r="D243" s="69" t="s">
        <v>326</v>
      </c>
      <c r="E243" s="69" t="s">
        <v>33</v>
      </c>
      <c r="F243" s="69" t="s">
        <v>50</v>
      </c>
      <c r="G243" s="69"/>
      <c r="H243" s="69" t="s">
        <v>45</v>
      </c>
      <c r="I243" s="74">
        <f>VALUE(_xlfn.IFS(Table26[[#This Row],[Type]]="Cold Only", "1", Table26[[#This Row],[Type]]="Cook and Cold", "2",Table26[[#This Row],[Type]]="Hot and Cold", "3"))+VALUE(IF(Table26[[#This Row],[Water Storage]]="On Demand",1,0))</f>
        <v>3</v>
      </c>
      <c r="J243" s="74">
        <v>0.82</v>
      </c>
      <c r="L243" s="117"/>
      <c r="M243" s="121"/>
      <c r="N243" s="121"/>
      <c r="O243" s="121"/>
      <c r="P243" s="121"/>
      <c r="Q243" s="121"/>
      <c r="R243" s="121"/>
      <c r="S243" s="86"/>
      <c r="T243" s="87"/>
      <c r="U243" s="117"/>
      <c r="V243" s="117"/>
      <c r="W243" s="117"/>
    </row>
    <row r="244" spans="1:23" s="116" customFormat="1" ht="14.5">
      <c r="A244" s="115"/>
      <c r="B244" s="72" t="s">
        <v>321</v>
      </c>
      <c r="C244" s="69" t="s">
        <v>327</v>
      </c>
      <c r="D244" s="69" t="s">
        <v>327</v>
      </c>
      <c r="E244" s="69" t="s">
        <v>33</v>
      </c>
      <c r="F244" s="69" t="s">
        <v>50</v>
      </c>
      <c r="G244" s="69"/>
      <c r="H244" s="69" t="s">
        <v>45</v>
      </c>
      <c r="I244" s="74">
        <f>VALUE(_xlfn.IFS(Table26[[#This Row],[Type]]="Cold Only", "1", Table26[[#This Row],[Type]]="Cook and Cold", "2",Table26[[#This Row],[Type]]="Hot and Cold", "3"))+VALUE(IF(Table26[[#This Row],[Water Storage]]="On Demand",1,0))</f>
        <v>3</v>
      </c>
      <c r="J244" s="74">
        <v>0.62</v>
      </c>
      <c r="L244" s="117"/>
      <c r="M244" s="121"/>
      <c r="N244" s="121"/>
      <c r="O244" s="121"/>
      <c r="P244" s="121"/>
      <c r="Q244" s="121"/>
      <c r="R244" s="121"/>
      <c r="S244" s="86"/>
      <c r="T244" s="87"/>
      <c r="U244" s="117"/>
      <c r="V244" s="117"/>
      <c r="W244" s="117"/>
    </row>
    <row r="245" spans="1:23" s="116" customFormat="1" ht="14.5">
      <c r="A245" s="115"/>
      <c r="B245" s="72" t="s">
        <v>321</v>
      </c>
      <c r="C245" s="69" t="s">
        <v>328</v>
      </c>
      <c r="D245" s="69" t="s">
        <v>328</v>
      </c>
      <c r="E245" s="69" t="s">
        <v>33</v>
      </c>
      <c r="F245" s="69" t="s">
        <v>50</v>
      </c>
      <c r="G245" s="69"/>
      <c r="H245" s="69" t="s">
        <v>45</v>
      </c>
      <c r="I245" s="74">
        <f>VALUE(_xlfn.IFS(Table26[[#This Row],[Type]]="Cold Only", "1", Table26[[#This Row],[Type]]="Cook and Cold", "2",Table26[[#This Row],[Type]]="Hot and Cold", "3"))+VALUE(IF(Table26[[#This Row],[Water Storage]]="On Demand",1,0))</f>
        <v>3</v>
      </c>
      <c r="J245" s="74">
        <v>0.62</v>
      </c>
      <c r="L245" s="117"/>
      <c r="M245" s="121"/>
      <c r="N245" s="121"/>
      <c r="O245" s="121"/>
      <c r="P245" s="121"/>
      <c r="Q245" s="121"/>
      <c r="R245" s="121"/>
      <c r="S245" s="86"/>
      <c r="T245" s="87"/>
      <c r="U245" s="117"/>
      <c r="V245" s="117"/>
      <c r="W245" s="117"/>
    </row>
    <row r="246" spans="1:23" s="116" customFormat="1" ht="14.5">
      <c r="A246" s="115"/>
      <c r="B246" s="72" t="s">
        <v>321</v>
      </c>
      <c r="C246" s="69" t="s">
        <v>329</v>
      </c>
      <c r="D246" s="69" t="s">
        <v>329</v>
      </c>
      <c r="E246" s="69" t="s">
        <v>33</v>
      </c>
      <c r="F246" s="69" t="s">
        <v>50</v>
      </c>
      <c r="G246" s="69"/>
      <c r="H246" s="69" t="s">
        <v>45</v>
      </c>
      <c r="I246" s="74">
        <f>VALUE(_xlfn.IFS(Table26[[#This Row],[Type]]="Cold Only", "1", Table26[[#This Row],[Type]]="Cook and Cold", "2",Table26[[#This Row],[Type]]="Hot and Cold", "3"))+VALUE(IF(Table26[[#This Row],[Water Storage]]="On Demand",1,0))</f>
        <v>3</v>
      </c>
      <c r="J246" s="74">
        <v>0.82</v>
      </c>
      <c r="L246" s="117"/>
      <c r="M246" s="121"/>
      <c r="N246" s="121"/>
      <c r="O246" s="121"/>
      <c r="P246" s="121"/>
      <c r="Q246" s="121"/>
      <c r="R246" s="121"/>
      <c r="S246" s="86"/>
      <c r="T246" s="87"/>
      <c r="U246" s="117"/>
      <c r="V246" s="117"/>
      <c r="W246" s="117"/>
    </row>
    <row r="247" spans="1:23" s="116" customFormat="1" ht="14.5">
      <c r="A247" s="115"/>
      <c r="B247" s="72" t="s">
        <v>321</v>
      </c>
      <c r="C247" s="69" t="s">
        <v>330</v>
      </c>
      <c r="D247" s="69" t="s">
        <v>330</v>
      </c>
      <c r="E247" s="69" t="s">
        <v>33</v>
      </c>
      <c r="F247" s="69" t="s">
        <v>50</v>
      </c>
      <c r="G247" s="69" t="s">
        <v>46</v>
      </c>
      <c r="H247" s="69" t="s">
        <v>45</v>
      </c>
      <c r="I247" s="74">
        <f>VALUE(_xlfn.IFS(Table26[[#This Row],[Type]]="Cold Only", "1", Table26[[#This Row],[Type]]="Cook and Cold", "2",Table26[[#This Row],[Type]]="Hot and Cold", "3"))+VALUE(IF(Table26[[#This Row],[Water Storage]]="On Demand",1,0))</f>
        <v>3</v>
      </c>
      <c r="J247" s="74">
        <v>0.2</v>
      </c>
      <c r="L247" s="117"/>
      <c r="S247" s="86"/>
      <c r="T247" s="87"/>
      <c r="U247" s="117"/>
      <c r="V247" s="117"/>
      <c r="W247" s="117"/>
    </row>
    <row r="248" spans="1:23" s="116" customFormat="1" ht="14.5">
      <c r="A248" s="115"/>
      <c r="B248" s="72" t="s">
        <v>321</v>
      </c>
      <c r="C248" s="69" t="s">
        <v>331</v>
      </c>
      <c r="D248" s="69" t="s">
        <v>331</v>
      </c>
      <c r="E248" s="69" t="s">
        <v>33</v>
      </c>
      <c r="F248" s="69" t="s">
        <v>50</v>
      </c>
      <c r="G248" s="69"/>
      <c r="H248" s="69" t="s">
        <v>45</v>
      </c>
      <c r="I248" s="74">
        <f>VALUE(_xlfn.IFS(Table26[[#This Row],[Type]]="Cold Only", "1", Table26[[#This Row],[Type]]="Cook and Cold", "2",Table26[[#This Row],[Type]]="Hot and Cold", "3"))+VALUE(IF(Table26[[#This Row],[Water Storage]]="On Demand",1,0))</f>
        <v>3</v>
      </c>
      <c r="J248" s="74">
        <v>0.76</v>
      </c>
      <c r="L248" s="117"/>
      <c r="M248" s="109"/>
      <c r="N248" s="109"/>
      <c r="O248" s="109"/>
      <c r="P248" s="109"/>
      <c r="Q248" s="109"/>
      <c r="R248" s="109"/>
      <c r="S248" s="86"/>
      <c r="T248" s="87"/>
      <c r="U248" s="117"/>
      <c r="V248" s="117"/>
      <c r="W248" s="117"/>
    </row>
    <row r="249" spans="1:23" s="116" customFormat="1" ht="14.5">
      <c r="A249" s="115"/>
      <c r="B249" s="72" t="s">
        <v>321</v>
      </c>
      <c r="C249" s="69" t="s">
        <v>332</v>
      </c>
      <c r="D249" s="69" t="s">
        <v>332</v>
      </c>
      <c r="E249" s="69" t="s">
        <v>33</v>
      </c>
      <c r="F249" s="69" t="s">
        <v>50</v>
      </c>
      <c r="G249" s="69"/>
      <c r="H249" s="69" t="s">
        <v>45</v>
      </c>
      <c r="I249" s="74">
        <f>VALUE(_xlfn.IFS(Table26[[#This Row],[Type]]="Cold Only", "1", Table26[[#This Row],[Type]]="Cook and Cold", "2",Table26[[#This Row],[Type]]="Hot and Cold", "3"))+VALUE(IF(Table26[[#This Row],[Water Storage]]="On Demand",1,0))</f>
        <v>3</v>
      </c>
      <c r="J249" s="74">
        <v>0.75</v>
      </c>
      <c r="L249" s="117"/>
      <c r="M249" s="109"/>
      <c r="N249" s="109"/>
      <c r="O249" s="109"/>
      <c r="P249" s="109"/>
      <c r="Q249" s="109"/>
      <c r="R249" s="109"/>
      <c r="S249" s="86"/>
      <c r="T249" s="87"/>
      <c r="U249" s="117"/>
      <c r="V249" s="117"/>
      <c r="W249" s="117"/>
    </row>
    <row r="250" spans="1:23" s="116" customFormat="1" ht="14.5">
      <c r="A250" s="115"/>
      <c r="B250" s="72" t="s">
        <v>321</v>
      </c>
      <c r="C250" s="69" t="s">
        <v>333</v>
      </c>
      <c r="D250" s="69" t="s">
        <v>333</v>
      </c>
      <c r="E250" s="69" t="s">
        <v>33</v>
      </c>
      <c r="F250" s="69" t="s">
        <v>50</v>
      </c>
      <c r="G250" s="69"/>
      <c r="H250" s="69" t="s">
        <v>45</v>
      </c>
      <c r="I250" s="74">
        <f>VALUE(_xlfn.IFS(Table26[[#This Row],[Type]]="Cold Only", "1", Table26[[#This Row],[Type]]="Cook and Cold", "2",Table26[[#This Row],[Type]]="Hot and Cold", "3"))+VALUE(IF(Table26[[#This Row],[Water Storage]]="On Demand",1,0))</f>
        <v>3</v>
      </c>
      <c r="J250" s="74">
        <v>0.85</v>
      </c>
      <c r="L250" s="117"/>
      <c r="M250" s="109"/>
      <c r="N250" s="109"/>
      <c r="O250" s="109"/>
      <c r="P250" s="109"/>
      <c r="Q250" s="109"/>
      <c r="R250" s="109"/>
      <c r="S250" s="86"/>
      <c r="T250" s="87"/>
      <c r="U250" s="117"/>
      <c r="V250" s="117"/>
      <c r="W250" s="117"/>
    </row>
    <row r="251" spans="1:23" s="116" customFormat="1" ht="14.5">
      <c r="A251" s="115"/>
      <c r="B251" s="72" t="s">
        <v>334</v>
      </c>
      <c r="C251" s="69" t="s">
        <v>335</v>
      </c>
      <c r="D251" s="69" t="s">
        <v>335</v>
      </c>
      <c r="E251" s="69" t="s">
        <v>33</v>
      </c>
      <c r="F251" s="69" t="s">
        <v>50</v>
      </c>
      <c r="G251" s="69" t="s">
        <v>46</v>
      </c>
      <c r="H251" s="69" t="s">
        <v>45</v>
      </c>
      <c r="I251" s="74">
        <f>VALUE(_xlfn.IFS(Table26[[#This Row],[Type]]="Cold Only", "1", Table26[[#This Row],[Type]]="Cook and Cold", "2",Table26[[#This Row],[Type]]="Hot and Cold", "3"))+VALUE(IF(Table26[[#This Row],[Water Storage]]="On Demand",1,0))</f>
        <v>3</v>
      </c>
      <c r="J251" s="74">
        <v>0.41</v>
      </c>
      <c r="L251" s="117"/>
      <c r="M251" s="109"/>
      <c r="N251" s="109"/>
      <c r="O251" s="109"/>
      <c r="P251" s="109"/>
      <c r="Q251" s="109"/>
      <c r="R251" s="109"/>
      <c r="S251" s="86"/>
      <c r="T251" s="87"/>
      <c r="U251" s="117"/>
      <c r="V251" s="117"/>
      <c r="W251" s="117"/>
    </row>
    <row r="252" spans="1:23" s="116" customFormat="1" ht="14.5">
      <c r="A252" s="115"/>
      <c r="B252" s="72" t="s">
        <v>336</v>
      </c>
      <c r="C252" s="69" t="s">
        <v>16</v>
      </c>
      <c r="D252" s="69" t="s">
        <v>337</v>
      </c>
      <c r="E252" s="69" t="s">
        <v>32</v>
      </c>
      <c r="F252" s="69" t="s">
        <v>44</v>
      </c>
      <c r="G252" s="69" t="s">
        <v>46</v>
      </c>
      <c r="H252" s="69" t="s">
        <v>45</v>
      </c>
      <c r="I252" s="74">
        <f>VALUE(_xlfn.IFS(Table26[[#This Row],[Type]]="Cold Only", "1", Table26[[#This Row],[Type]]="Cook and Cold", "2",Table26[[#This Row],[Type]]="Hot and Cold", "3"))+VALUE(IF(Table26[[#This Row],[Water Storage]]="On Demand",1,0))</f>
        <v>1</v>
      </c>
      <c r="J252" s="74">
        <v>0.13</v>
      </c>
      <c r="L252" s="117"/>
      <c r="M252" s="109"/>
      <c r="N252" s="109"/>
      <c r="O252" s="109"/>
      <c r="P252" s="109"/>
      <c r="Q252" s="109"/>
      <c r="R252" s="109"/>
      <c r="S252" s="86"/>
      <c r="T252" s="87"/>
      <c r="U252" s="117"/>
      <c r="V252" s="117"/>
      <c r="W252" s="117"/>
    </row>
    <row r="253" spans="1:23" s="116" customFormat="1" ht="14.5">
      <c r="A253" s="115"/>
      <c r="B253" s="72" t="s">
        <v>336</v>
      </c>
      <c r="C253" s="69" t="s">
        <v>16</v>
      </c>
      <c r="D253" s="69" t="s">
        <v>338</v>
      </c>
      <c r="E253" s="69" t="s">
        <v>32</v>
      </c>
      <c r="F253" s="69" t="s">
        <v>50</v>
      </c>
      <c r="G253" s="69" t="s">
        <v>46</v>
      </c>
      <c r="H253" s="69" t="s">
        <v>45</v>
      </c>
      <c r="I253" s="74">
        <f>VALUE(_xlfn.IFS(Table26[[#This Row],[Type]]="Cold Only", "1", Table26[[#This Row],[Type]]="Cook and Cold", "2",Table26[[#This Row],[Type]]="Hot and Cold", "3"))+VALUE(IF(Table26[[#This Row],[Water Storage]]="On Demand",1,0))</f>
        <v>1</v>
      </c>
      <c r="J253" s="74">
        <v>0.13</v>
      </c>
      <c r="L253" s="117"/>
      <c r="M253" s="109"/>
      <c r="N253" s="109"/>
      <c r="O253" s="109"/>
      <c r="P253" s="109"/>
      <c r="Q253" s="109"/>
      <c r="R253" s="109"/>
      <c r="S253" s="86"/>
      <c r="T253" s="87"/>
      <c r="U253" s="117"/>
      <c r="V253" s="117"/>
      <c r="W253" s="117"/>
    </row>
    <row r="254" spans="1:23" s="116" customFormat="1" ht="14.5">
      <c r="A254" s="115"/>
      <c r="B254" s="72" t="s">
        <v>336</v>
      </c>
      <c r="C254" s="69" t="s">
        <v>16</v>
      </c>
      <c r="D254" s="69" t="s">
        <v>339</v>
      </c>
      <c r="E254" s="69" t="s">
        <v>33</v>
      </c>
      <c r="F254" s="69" t="s">
        <v>44</v>
      </c>
      <c r="G254" s="69" t="s">
        <v>46</v>
      </c>
      <c r="H254" s="69" t="s">
        <v>45</v>
      </c>
      <c r="I254" s="74">
        <f>VALUE(_xlfn.IFS(Table26[[#This Row],[Type]]="Cold Only", "1", Table26[[#This Row],[Type]]="Cook and Cold", "2",Table26[[#This Row],[Type]]="Hot and Cold", "3"))+VALUE(IF(Table26[[#This Row],[Water Storage]]="On Demand",1,0))</f>
        <v>3</v>
      </c>
      <c r="J254" s="74">
        <v>0.8</v>
      </c>
      <c r="L254" s="117"/>
      <c r="M254" s="109"/>
      <c r="N254" s="109"/>
      <c r="O254" s="109"/>
      <c r="P254" s="109"/>
      <c r="Q254" s="109"/>
      <c r="R254" s="109"/>
      <c r="S254" s="86"/>
      <c r="T254" s="87"/>
      <c r="U254" s="117"/>
      <c r="V254" s="117"/>
      <c r="W254" s="117"/>
    </row>
    <row r="255" spans="1:23" s="116" customFormat="1" ht="14.5">
      <c r="A255" s="115"/>
      <c r="B255" s="75" t="s">
        <v>336</v>
      </c>
      <c r="C255" s="76" t="s">
        <v>16</v>
      </c>
      <c r="D255" s="76" t="s">
        <v>340</v>
      </c>
      <c r="E255" s="76" t="s">
        <v>33</v>
      </c>
      <c r="F255" s="76" t="s">
        <v>50</v>
      </c>
      <c r="G255" s="76" t="s">
        <v>46</v>
      </c>
      <c r="H255" s="76" t="s">
        <v>45</v>
      </c>
      <c r="I255" s="77">
        <f>VALUE(_xlfn.IFS(Table26[[#This Row],[Type]]="Cold Only", "1", Table26[[#This Row],[Type]]="Cook and Cold", "2",Table26[[#This Row],[Type]]="Hot and Cold", "3"))+VALUE(IF(Table26[[#This Row],[Water Storage]]="On Demand",1,0))</f>
        <v>3</v>
      </c>
      <c r="J255" s="77">
        <v>0.8</v>
      </c>
      <c r="L255" s="117"/>
      <c r="M255" s="109"/>
      <c r="N255" s="109"/>
      <c r="O255" s="109"/>
      <c r="P255" s="109"/>
      <c r="Q255" s="109"/>
      <c r="R255" s="109"/>
      <c r="S255" s="86"/>
      <c r="T255" s="87"/>
      <c r="U255" s="117"/>
      <c r="V255" s="117"/>
      <c r="W255" s="117"/>
    </row>
    <row r="256" spans="1:23" s="109" customFormat="1" ht="13" thickBot="1">
      <c r="A256" s="87"/>
      <c r="B256" s="124"/>
      <c r="C256" s="124"/>
      <c r="D256" s="124"/>
      <c r="E256" s="124"/>
      <c r="F256" s="124"/>
      <c r="G256" s="124"/>
      <c r="H256" s="124"/>
      <c r="I256" s="124"/>
      <c r="J256" s="124"/>
      <c r="K256" s="124"/>
      <c r="L256" s="124"/>
      <c r="M256" s="124"/>
      <c r="N256" s="124"/>
      <c r="O256" s="124"/>
      <c r="P256" s="124"/>
      <c r="Q256" s="124"/>
      <c r="R256" s="124"/>
      <c r="S256" s="97"/>
      <c r="T256" s="87"/>
    </row>
    <row r="257" spans="1:1" s="109" customFormat="1" ht="13" thickTop="1">
      <c r="A257" s="87"/>
    </row>
  </sheetData>
  <mergeCells count="3">
    <mergeCell ref="M3:N3"/>
    <mergeCell ref="O3:P3"/>
    <mergeCell ref="Q3:R3"/>
  </mergeCells>
  <conditionalFormatting sqref="B4:J249">
    <cfRule type="expression" dxfId="26" priority="2">
      <formula>IF(#REF!&gt;0,1,0)</formula>
    </cfRule>
  </conditionalFormatting>
  <conditionalFormatting sqref="B250:J255">
    <cfRule type="expression" dxfId="25" priority="1">
      <formula>IF(#REF!&gt;0,1,0)</formula>
    </cfRule>
  </conditionalFormatting>
  <pageMargins left="0.7" right="0.7" top="0.75" bottom="0.75" header="0.3" footer="0.3"/>
  <pageSetup paperSize="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D42EF-A5BA-4B94-AF6F-4BA4EA6AFDB2}">
  <sheetPr>
    <tabColor rgb="FF00B0F0"/>
  </sheetPr>
  <dimension ref="A1:M1026"/>
  <sheetViews>
    <sheetView zoomScale="70" zoomScaleNormal="70" workbookViewId="0">
      <pane ySplit="11" topLeftCell="A1011" activePane="bottomLeft" state="frozen"/>
      <selection pane="bottomLeft" activeCell="J13" sqref="J13"/>
    </sheetView>
  </sheetViews>
  <sheetFormatPr defaultColWidth="9.1796875" defaultRowHeight="12.5"/>
  <cols>
    <col min="1" max="1" width="3.54296875" style="87" customWidth="1"/>
    <col min="2" max="7" width="17.54296875" style="87" customWidth="1"/>
    <col min="8" max="8" width="14.81640625" style="87" bestFit="1" customWidth="1"/>
    <col min="9" max="11" width="17.54296875" style="87" customWidth="1"/>
    <col min="12" max="16384" width="9.1796875" style="87"/>
  </cols>
  <sheetData>
    <row r="1" spans="2:13">
      <c r="M1" s="86"/>
    </row>
    <row r="2" spans="2:13" ht="13">
      <c r="B2" s="110" t="s">
        <v>741</v>
      </c>
      <c r="E2" s="110"/>
      <c r="M2" s="86"/>
    </row>
    <row r="3" spans="2:13" ht="12.65" customHeight="1">
      <c r="B3" s="110"/>
      <c r="E3" s="110"/>
      <c r="M3" s="86"/>
    </row>
    <row r="4" spans="2:13" ht="12.65" customHeight="1">
      <c r="B4" s="203" t="s">
        <v>743</v>
      </c>
      <c r="C4" s="204"/>
      <c r="D4" s="204"/>
      <c r="E4" s="204"/>
      <c r="F4" s="204"/>
      <c r="G4" s="204"/>
      <c r="H4" s="204"/>
      <c r="I4" s="204"/>
      <c r="J4" s="204"/>
      <c r="K4" s="205"/>
      <c r="M4" s="86"/>
    </row>
    <row r="5" spans="2:13" ht="12.65" customHeight="1">
      <c r="B5" s="206"/>
      <c r="C5" s="207"/>
      <c r="D5" s="207"/>
      <c r="E5" s="207"/>
      <c r="F5" s="207"/>
      <c r="G5" s="207"/>
      <c r="H5" s="207"/>
      <c r="I5" s="207"/>
      <c r="J5" s="207"/>
      <c r="K5" s="208"/>
      <c r="M5" s="86"/>
    </row>
    <row r="6" spans="2:13" ht="12.65" customHeight="1">
      <c r="B6" s="206"/>
      <c r="C6" s="207"/>
      <c r="D6" s="207"/>
      <c r="E6" s="207"/>
      <c r="F6" s="207"/>
      <c r="G6" s="207"/>
      <c r="H6" s="207"/>
      <c r="I6" s="207"/>
      <c r="J6" s="207"/>
      <c r="K6" s="208"/>
      <c r="M6" s="86"/>
    </row>
    <row r="7" spans="2:13" ht="12.5" customHeight="1">
      <c r="B7" s="206"/>
      <c r="C7" s="207"/>
      <c r="D7" s="207"/>
      <c r="E7" s="207"/>
      <c r="F7" s="207"/>
      <c r="G7" s="207"/>
      <c r="H7" s="207"/>
      <c r="I7" s="207"/>
      <c r="J7" s="207"/>
      <c r="K7" s="208"/>
      <c r="M7" s="86"/>
    </row>
    <row r="8" spans="2:13" ht="12.5" customHeight="1">
      <c r="B8" s="206"/>
      <c r="C8" s="207"/>
      <c r="D8" s="207"/>
      <c r="E8" s="207"/>
      <c r="F8" s="207"/>
      <c r="G8" s="207"/>
      <c r="H8" s="207"/>
      <c r="I8" s="207"/>
      <c r="J8" s="207"/>
      <c r="K8" s="208"/>
      <c r="M8" s="86"/>
    </row>
    <row r="9" spans="2:13" ht="12.65" customHeight="1">
      <c r="B9" s="209" t="s">
        <v>733</v>
      </c>
      <c r="C9" s="210"/>
      <c r="D9" s="210"/>
      <c r="E9" s="210"/>
      <c r="F9" s="210"/>
      <c r="G9" s="210"/>
      <c r="H9" s="210"/>
      <c r="I9" s="210"/>
      <c r="J9" s="210"/>
      <c r="K9" s="211"/>
      <c r="M9" s="86"/>
    </row>
    <row r="10" spans="2:13" ht="12.65" customHeight="1" thickBot="1">
      <c r="B10" s="110"/>
      <c r="E10" s="110"/>
      <c r="M10" s="86"/>
    </row>
    <row r="11" spans="2:13" ht="58.5" thickBot="1">
      <c r="B11" s="78" t="s">
        <v>341</v>
      </c>
      <c r="C11" s="79" t="s">
        <v>343</v>
      </c>
      <c r="D11" s="79" t="s">
        <v>8</v>
      </c>
      <c r="E11" s="79" t="s">
        <v>356</v>
      </c>
      <c r="F11" s="79" t="s">
        <v>357</v>
      </c>
      <c r="G11" s="79" t="s">
        <v>346</v>
      </c>
      <c r="H11" s="80" t="s">
        <v>723</v>
      </c>
      <c r="I11" s="80" t="s">
        <v>347</v>
      </c>
      <c r="J11" s="80" t="s">
        <v>712</v>
      </c>
      <c r="K11" s="80" t="s">
        <v>724</v>
      </c>
      <c r="M11" s="86"/>
    </row>
    <row r="12" spans="2:13" ht="13" customHeight="1">
      <c r="B12" s="151" t="s">
        <v>271</v>
      </c>
      <c r="C12" s="151" t="s">
        <v>358</v>
      </c>
      <c r="D12" s="151" t="s">
        <v>359</v>
      </c>
      <c r="E12" s="151" t="s">
        <v>360</v>
      </c>
      <c r="F12" s="151" t="s">
        <v>361</v>
      </c>
      <c r="G12" s="151" t="b">
        <v>0</v>
      </c>
      <c r="H12" s="151" t="s">
        <v>725</v>
      </c>
      <c r="I12" s="151">
        <v>0.1</v>
      </c>
      <c r="J12" s="151">
        <f>VALUE(_xlfn.IFS(Table242[[#This Row],[Temperatures Delivered]]="Cold Only", "1", Table242[[#This Row],[Temperatures Delivered]]="Cook (ambient) &amp; Cold", "2",Table242[[#This Row],[Temperatures Delivered]]="Hot &amp; Cold", "3"))</f>
        <v>2</v>
      </c>
      <c r="K12" s="152">
        <v>40548</v>
      </c>
      <c r="M12" s="86"/>
    </row>
    <row r="13" spans="2:13" ht="13">
      <c r="B13" s="151" t="s">
        <v>362</v>
      </c>
      <c r="C13" s="151" t="s">
        <v>363</v>
      </c>
      <c r="D13" s="151" t="s">
        <v>359</v>
      </c>
      <c r="E13" s="151" t="s">
        <v>360</v>
      </c>
      <c r="F13" s="151" t="s">
        <v>361</v>
      </c>
      <c r="G13" s="151" t="b">
        <v>0</v>
      </c>
      <c r="H13" s="151" t="s">
        <v>39</v>
      </c>
      <c r="I13" s="151">
        <v>0.9</v>
      </c>
      <c r="J13" s="151">
        <f>VALUE(_xlfn.IFS(Table242[[#This Row],[Temperatures Delivered]]="Cold Only", "1", Table242[[#This Row],[Temperatures Delivered]]="Cook (ambient) &amp; Cold", "2",Table242[[#This Row],[Temperatures Delivered]]="Hot &amp; Cold", "3"))</f>
        <v>3</v>
      </c>
      <c r="K13" s="152">
        <v>40672</v>
      </c>
      <c r="M13" s="86"/>
    </row>
    <row r="14" spans="2:13" ht="13">
      <c r="B14" s="151" t="s">
        <v>364</v>
      </c>
      <c r="C14" s="151" t="s">
        <v>365</v>
      </c>
      <c r="D14" s="151" t="s">
        <v>359</v>
      </c>
      <c r="E14" s="151" t="s">
        <v>360</v>
      </c>
      <c r="F14" s="151" t="s">
        <v>361</v>
      </c>
      <c r="G14" s="151" t="b">
        <v>0</v>
      </c>
      <c r="H14" s="151" t="s">
        <v>39</v>
      </c>
      <c r="I14" s="151">
        <v>0.8</v>
      </c>
      <c r="J14" s="151">
        <f>VALUE(_xlfn.IFS(Table242[[#This Row],[Temperatures Delivered]]="Cold Only", "1", Table242[[#This Row],[Temperatures Delivered]]="Cook (ambient) &amp; Cold", "2",Table242[[#This Row],[Temperatures Delivered]]="Hot &amp; Cold", "3"))</f>
        <v>3</v>
      </c>
      <c r="K14" s="152">
        <v>42340</v>
      </c>
      <c r="M14" s="86"/>
    </row>
    <row r="15" spans="2:13" ht="13">
      <c r="B15" s="151" t="s">
        <v>42</v>
      </c>
      <c r="C15" s="151" t="s">
        <v>366</v>
      </c>
      <c r="D15" s="151" t="s">
        <v>359</v>
      </c>
      <c r="E15" s="151" t="s">
        <v>360</v>
      </c>
      <c r="F15" s="151" t="s">
        <v>361</v>
      </c>
      <c r="G15" s="151" t="b">
        <v>0</v>
      </c>
      <c r="H15" s="151" t="s">
        <v>39</v>
      </c>
      <c r="I15" s="151">
        <v>0.8</v>
      </c>
      <c r="J15" s="151">
        <f>VALUE(_xlfn.IFS(Table242[[#This Row],[Temperatures Delivered]]="Cold Only", "1", Table242[[#This Row],[Temperatures Delivered]]="Cook (ambient) &amp; Cold", "2",Table242[[#This Row],[Temperatures Delivered]]="Hot &amp; Cold", "3"))</f>
        <v>3</v>
      </c>
      <c r="K15" s="152">
        <v>42340</v>
      </c>
      <c r="M15" s="86"/>
    </row>
    <row r="16" spans="2:13" ht="13">
      <c r="B16" s="151" t="s">
        <v>364</v>
      </c>
      <c r="C16" s="151" t="s">
        <v>367</v>
      </c>
      <c r="D16" s="151" t="s">
        <v>359</v>
      </c>
      <c r="E16" s="151" t="s">
        <v>360</v>
      </c>
      <c r="F16" s="151" t="s">
        <v>361</v>
      </c>
      <c r="G16" s="151" t="b">
        <v>0</v>
      </c>
      <c r="H16" s="151" t="s">
        <v>39</v>
      </c>
      <c r="I16" s="151">
        <v>0.8</v>
      </c>
      <c r="J16" s="151">
        <f>VALUE(_xlfn.IFS(Table242[[#This Row],[Temperatures Delivered]]="Cold Only", "1", Table242[[#This Row],[Temperatures Delivered]]="Cook (ambient) &amp; Cold", "2",Table242[[#This Row],[Temperatures Delivered]]="Hot &amp; Cold", "3"))</f>
        <v>3</v>
      </c>
      <c r="K16" s="152">
        <v>42340</v>
      </c>
      <c r="M16" s="86"/>
    </row>
    <row r="17" spans="2:13" ht="13">
      <c r="B17" s="151" t="s">
        <v>364</v>
      </c>
      <c r="C17" s="151" t="s">
        <v>368</v>
      </c>
      <c r="D17" s="151" t="s">
        <v>359</v>
      </c>
      <c r="E17" s="151" t="s">
        <v>360</v>
      </c>
      <c r="F17" s="151" t="s">
        <v>361</v>
      </c>
      <c r="G17" s="151" t="b">
        <v>0</v>
      </c>
      <c r="H17" s="151" t="s">
        <v>39</v>
      </c>
      <c r="I17" s="151">
        <v>0.8</v>
      </c>
      <c r="J17" s="151">
        <f>VALUE(_xlfn.IFS(Table242[[#This Row],[Temperatures Delivered]]="Cold Only", "1", Table242[[#This Row],[Temperatures Delivered]]="Cook (ambient) &amp; Cold", "2",Table242[[#This Row],[Temperatures Delivered]]="Hot &amp; Cold", "3"))</f>
        <v>3</v>
      </c>
      <c r="K17" s="152">
        <v>42340</v>
      </c>
      <c r="M17" s="86"/>
    </row>
    <row r="18" spans="2:13" ht="13">
      <c r="B18" s="151" t="s">
        <v>42</v>
      </c>
      <c r="C18" s="151" t="s">
        <v>193</v>
      </c>
      <c r="D18" s="151" t="s">
        <v>359</v>
      </c>
      <c r="E18" s="151" t="s">
        <v>360</v>
      </c>
      <c r="F18" s="151" t="s">
        <v>361</v>
      </c>
      <c r="G18" s="151" t="b">
        <v>0</v>
      </c>
      <c r="H18" s="151" t="s">
        <v>39</v>
      </c>
      <c r="I18" s="151">
        <v>0.8</v>
      </c>
      <c r="J18" s="151">
        <f>VALUE(_xlfn.IFS(Table242[[#This Row],[Temperatures Delivered]]="Cold Only", "1", Table242[[#This Row],[Temperatures Delivered]]="Cook (ambient) &amp; Cold", "2",Table242[[#This Row],[Temperatures Delivered]]="Hot &amp; Cold", "3"))</f>
        <v>3</v>
      </c>
      <c r="K18" s="152">
        <v>42340</v>
      </c>
      <c r="M18" s="86"/>
    </row>
    <row r="19" spans="2:13" ht="13">
      <c r="B19" s="151" t="s">
        <v>42</v>
      </c>
      <c r="C19" s="151" t="s">
        <v>369</v>
      </c>
      <c r="D19" s="151" t="s">
        <v>359</v>
      </c>
      <c r="E19" s="151" t="s">
        <v>360</v>
      </c>
      <c r="F19" s="151" t="s">
        <v>361</v>
      </c>
      <c r="G19" s="151" t="b">
        <v>0</v>
      </c>
      <c r="H19" s="151" t="s">
        <v>39</v>
      </c>
      <c r="I19" s="151">
        <v>0.8</v>
      </c>
      <c r="J19" s="151">
        <f>VALUE(_xlfn.IFS(Table242[[#This Row],[Temperatures Delivered]]="Cold Only", "1", Table242[[#This Row],[Temperatures Delivered]]="Cook (ambient) &amp; Cold", "2",Table242[[#This Row],[Temperatures Delivered]]="Hot &amp; Cold", "3"))</f>
        <v>3</v>
      </c>
      <c r="K19" s="152">
        <v>42340</v>
      </c>
      <c r="M19" s="86"/>
    </row>
    <row r="20" spans="2:13" ht="13">
      <c r="B20" s="151" t="s">
        <v>370</v>
      </c>
      <c r="C20" s="151" t="s">
        <v>371</v>
      </c>
      <c r="D20" s="151" t="s">
        <v>359</v>
      </c>
      <c r="E20" s="151" t="s">
        <v>360</v>
      </c>
      <c r="F20" s="151" t="s">
        <v>361</v>
      </c>
      <c r="G20" s="151" t="b">
        <v>0</v>
      </c>
      <c r="H20" s="151" t="s">
        <v>726</v>
      </c>
      <c r="I20" s="151">
        <v>0.8</v>
      </c>
      <c r="J20" s="151" t="e">
        <f>VALUE(_xlfn.IFS(Table242[[#This Row],[Temperatures Delivered]]="Cold Only", "1", Table242[[#This Row],[Temperatures Delivered]]="Cook (ambient) &amp; Cold", "2",Table242[[#This Row],[Temperatures Delivered]]="Hot &amp; Cold", "3"))</f>
        <v>#N/A</v>
      </c>
      <c r="K20" s="152">
        <v>42362</v>
      </c>
      <c r="M20" s="86"/>
    </row>
    <row r="21" spans="2:13" ht="13">
      <c r="B21" s="151" t="s">
        <v>364</v>
      </c>
      <c r="C21" s="151" t="s">
        <v>372</v>
      </c>
      <c r="D21" s="151" t="s">
        <v>359</v>
      </c>
      <c r="E21" s="151" t="s">
        <v>360</v>
      </c>
      <c r="F21" s="151" t="s">
        <v>361</v>
      </c>
      <c r="G21" s="151" t="b">
        <v>0</v>
      </c>
      <c r="H21" s="151" t="s">
        <v>39</v>
      </c>
      <c r="I21" s="151">
        <v>0.8</v>
      </c>
      <c r="J21" s="151">
        <f>VALUE(_xlfn.IFS(Table242[[#This Row],[Temperatures Delivered]]="Cold Only", "1", Table242[[#This Row],[Temperatures Delivered]]="Cook (ambient) &amp; Cold", "2",Table242[[#This Row],[Temperatures Delivered]]="Hot &amp; Cold", "3"))</f>
        <v>3</v>
      </c>
      <c r="K21" s="152">
        <v>42368</v>
      </c>
      <c r="M21" s="86"/>
    </row>
    <row r="22" spans="2:13" ht="13">
      <c r="B22" s="151" t="s">
        <v>364</v>
      </c>
      <c r="C22" s="151" t="s">
        <v>373</v>
      </c>
      <c r="D22" s="151" t="s">
        <v>359</v>
      </c>
      <c r="E22" s="151" t="s">
        <v>360</v>
      </c>
      <c r="F22" s="151" t="s">
        <v>361</v>
      </c>
      <c r="G22" s="151" t="b">
        <v>0</v>
      </c>
      <c r="H22" s="151" t="s">
        <v>39</v>
      </c>
      <c r="I22" s="151">
        <v>0.8</v>
      </c>
      <c r="J22" s="151">
        <f>VALUE(_xlfn.IFS(Table242[[#This Row],[Temperatures Delivered]]="Cold Only", "1", Table242[[#This Row],[Temperatures Delivered]]="Cook (ambient) &amp; Cold", "2",Table242[[#This Row],[Temperatures Delivered]]="Hot &amp; Cold", "3"))</f>
        <v>3</v>
      </c>
      <c r="K22" s="152">
        <v>42368</v>
      </c>
      <c r="M22" s="86"/>
    </row>
    <row r="23" spans="2:13" ht="13">
      <c r="B23" s="151" t="s">
        <v>364</v>
      </c>
      <c r="C23" s="151" t="s">
        <v>374</v>
      </c>
      <c r="D23" s="151" t="s">
        <v>359</v>
      </c>
      <c r="E23" s="151" t="s">
        <v>360</v>
      </c>
      <c r="F23" s="151" t="s">
        <v>361</v>
      </c>
      <c r="G23" s="151" t="b">
        <v>0</v>
      </c>
      <c r="H23" s="151" t="s">
        <v>39</v>
      </c>
      <c r="I23" s="151">
        <v>0.8</v>
      </c>
      <c r="J23" s="151">
        <f>VALUE(_xlfn.IFS(Table242[[#This Row],[Temperatures Delivered]]="Cold Only", "1", Table242[[#This Row],[Temperatures Delivered]]="Cook (ambient) &amp; Cold", "2",Table242[[#This Row],[Temperatures Delivered]]="Hot &amp; Cold", "3"))</f>
        <v>3</v>
      </c>
      <c r="K23" s="152">
        <v>42368</v>
      </c>
      <c r="M23" s="86"/>
    </row>
    <row r="24" spans="2:13" ht="13">
      <c r="B24" s="151" t="s">
        <v>364</v>
      </c>
      <c r="C24" s="151" t="s">
        <v>375</v>
      </c>
      <c r="D24" s="151" t="s">
        <v>359</v>
      </c>
      <c r="E24" s="151" t="s">
        <v>360</v>
      </c>
      <c r="F24" s="151" t="s">
        <v>361</v>
      </c>
      <c r="G24" s="151" t="b">
        <v>0</v>
      </c>
      <c r="H24" s="151" t="s">
        <v>39</v>
      </c>
      <c r="I24" s="151">
        <v>0.8</v>
      </c>
      <c r="J24" s="151">
        <f>VALUE(_xlfn.IFS(Table242[[#This Row],[Temperatures Delivered]]="Cold Only", "1", Table242[[#This Row],[Temperatures Delivered]]="Cook (ambient) &amp; Cold", "2",Table242[[#This Row],[Temperatures Delivered]]="Hot &amp; Cold", "3"))</f>
        <v>3</v>
      </c>
      <c r="K24" s="152">
        <v>42368</v>
      </c>
      <c r="M24" s="86"/>
    </row>
    <row r="25" spans="2:13" ht="13">
      <c r="B25" s="151" t="s">
        <v>264</v>
      </c>
      <c r="C25" s="151" t="s">
        <v>376</v>
      </c>
      <c r="D25" s="151" t="s">
        <v>359</v>
      </c>
      <c r="E25" s="151" t="s">
        <v>360</v>
      </c>
      <c r="F25" s="151" t="s">
        <v>361</v>
      </c>
      <c r="G25" s="151" t="b">
        <v>0</v>
      </c>
      <c r="H25" s="151" t="s">
        <v>39</v>
      </c>
      <c r="I25" s="151">
        <v>0.8</v>
      </c>
      <c r="J25" s="151">
        <f>VALUE(_xlfn.IFS(Table242[[#This Row],[Temperatures Delivered]]="Cold Only", "1", Table242[[#This Row],[Temperatures Delivered]]="Cook (ambient) &amp; Cold", "2",Table242[[#This Row],[Temperatures Delivered]]="Hot &amp; Cold", "3"))</f>
        <v>3</v>
      </c>
      <c r="K25" s="152">
        <v>42368</v>
      </c>
      <c r="M25" s="86"/>
    </row>
    <row r="26" spans="2:13" ht="13">
      <c r="B26" s="151" t="s">
        <v>264</v>
      </c>
      <c r="C26" s="151" t="s">
        <v>266</v>
      </c>
      <c r="D26" s="151" t="s">
        <v>359</v>
      </c>
      <c r="E26" s="151" t="s">
        <v>360</v>
      </c>
      <c r="F26" s="151" t="s">
        <v>361</v>
      </c>
      <c r="G26" s="151" t="b">
        <v>0</v>
      </c>
      <c r="H26" s="151" t="s">
        <v>39</v>
      </c>
      <c r="I26" s="151">
        <v>0.8</v>
      </c>
      <c r="J26" s="151">
        <f>VALUE(_xlfn.IFS(Table242[[#This Row],[Temperatures Delivered]]="Cold Only", "1", Table242[[#This Row],[Temperatures Delivered]]="Cook (ambient) &amp; Cold", "2",Table242[[#This Row],[Temperatures Delivered]]="Hot &amp; Cold", "3"))</f>
        <v>3</v>
      </c>
      <c r="K26" s="152">
        <v>42368</v>
      </c>
      <c r="M26" s="86"/>
    </row>
    <row r="27" spans="2:13" ht="13">
      <c r="B27" s="151" t="s">
        <v>364</v>
      </c>
      <c r="C27" s="151" t="s">
        <v>377</v>
      </c>
      <c r="D27" s="151" t="s">
        <v>359</v>
      </c>
      <c r="E27" s="151" t="s">
        <v>360</v>
      </c>
      <c r="F27" s="151" t="s">
        <v>361</v>
      </c>
      <c r="G27" s="151" t="b">
        <v>0</v>
      </c>
      <c r="H27" s="151" t="s">
        <v>39</v>
      </c>
      <c r="I27" s="151">
        <v>0.6</v>
      </c>
      <c r="J27" s="151">
        <f>VALUE(_xlfn.IFS(Table242[[#This Row],[Temperatures Delivered]]="Cold Only", "1", Table242[[#This Row],[Temperatures Delivered]]="Cook (ambient) &amp; Cold", "2",Table242[[#This Row],[Temperatures Delivered]]="Hot &amp; Cold", "3"))</f>
        <v>3</v>
      </c>
      <c r="K27" s="152">
        <v>42368</v>
      </c>
      <c r="M27" s="86"/>
    </row>
    <row r="28" spans="2:13" ht="13">
      <c r="B28" s="151" t="s">
        <v>364</v>
      </c>
      <c r="C28" s="151" t="s">
        <v>378</v>
      </c>
      <c r="D28" s="151" t="s">
        <v>359</v>
      </c>
      <c r="E28" s="151" t="s">
        <v>360</v>
      </c>
      <c r="F28" s="151" t="s">
        <v>361</v>
      </c>
      <c r="G28" s="151" t="b">
        <v>0</v>
      </c>
      <c r="H28" s="151" t="s">
        <v>39</v>
      </c>
      <c r="I28" s="151">
        <v>0.6</v>
      </c>
      <c r="J28" s="151">
        <f>VALUE(_xlfn.IFS(Table242[[#This Row],[Temperatures Delivered]]="Cold Only", "1", Table242[[#This Row],[Temperatures Delivered]]="Cook (ambient) &amp; Cold", "2",Table242[[#This Row],[Temperatures Delivered]]="Hot &amp; Cold", "3"))</f>
        <v>3</v>
      </c>
      <c r="K28" s="152">
        <v>42368</v>
      </c>
      <c r="M28" s="86"/>
    </row>
    <row r="29" spans="2:13" ht="13">
      <c r="B29" s="151" t="s">
        <v>364</v>
      </c>
      <c r="C29" s="151" t="s">
        <v>379</v>
      </c>
      <c r="D29" s="151" t="s">
        <v>359</v>
      </c>
      <c r="E29" s="151" t="s">
        <v>360</v>
      </c>
      <c r="F29" s="151" t="s">
        <v>361</v>
      </c>
      <c r="G29" s="151" t="b">
        <v>0</v>
      </c>
      <c r="H29" s="151" t="s">
        <v>39</v>
      </c>
      <c r="I29" s="151">
        <v>0.6</v>
      </c>
      <c r="J29" s="151">
        <f>VALUE(_xlfn.IFS(Table242[[#This Row],[Temperatures Delivered]]="Cold Only", "1", Table242[[#This Row],[Temperatures Delivered]]="Cook (ambient) &amp; Cold", "2",Table242[[#This Row],[Temperatures Delivered]]="Hot &amp; Cold", "3"))</f>
        <v>3</v>
      </c>
      <c r="K29" s="152">
        <v>42368</v>
      </c>
      <c r="M29" s="86"/>
    </row>
    <row r="30" spans="2:13" ht="13">
      <c r="B30" s="151" t="s">
        <v>264</v>
      </c>
      <c r="C30" s="151" t="s">
        <v>380</v>
      </c>
      <c r="D30" s="151" t="s">
        <v>359</v>
      </c>
      <c r="E30" s="151" t="s">
        <v>360</v>
      </c>
      <c r="F30" s="151" t="s">
        <v>361</v>
      </c>
      <c r="G30" s="151" t="b">
        <v>0</v>
      </c>
      <c r="H30" s="151" t="s">
        <v>39</v>
      </c>
      <c r="I30" s="151">
        <v>0.6</v>
      </c>
      <c r="J30" s="151">
        <f>VALUE(_xlfn.IFS(Table242[[#This Row],[Temperatures Delivered]]="Cold Only", "1", Table242[[#This Row],[Temperatures Delivered]]="Cook (ambient) &amp; Cold", "2",Table242[[#This Row],[Temperatures Delivered]]="Hot &amp; Cold", "3"))</f>
        <v>3</v>
      </c>
      <c r="K30" s="152">
        <v>42368</v>
      </c>
      <c r="M30" s="86"/>
    </row>
    <row r="31" spans="2:13" ht="13">
      <c r="B31" s="151" t="s">
        <v>264</v>
      </c>
      <c r="C31" s="151" t="s">
        <v>265</v>
      </c>
      <c r="D31" s="151" t="s">
        <v>359</v>
      </c>
      <c r="E31" s="151" t="s">
        <v>360</v>
      </c>
      <c r="F31" s="151" t="s">
        <v>361</v>
      </c>
      <c r="G31" s="151" t="b">
        <v>0</v>
      </c>
      <c r="H31" s="151" t="s">
        <v>39</v>
      </c>
      <c r="I31" s="151">
        <v>0.6</v>
      </c>
      <c r="J31" s="151">
        <f>VALUE(_xlfn.IFS(Table242[[#This Row],[Temperatures Delivered]]="Cold Only", "1", Table242[[#This Row],[Temperatures Delivered]]="Cook (ambient) &amp; Cold", "2",Table242[[#This Row],[Temperatures Delivered]]="Hot &amp; Cold", "3"))</f>
        <v>3</v>
      </c>
      <c r="K31" s="152">
        <v>42368</v>
      </c>
      <c r="M31" s="86"/>
    </row>
    <row r="32" spans="2:13" ht="13">
      <c r="B32" s="151" t="s">
        <v>297</v>
      </c>
      <c r="C32" s="151">
        <v>601205</v>
      </c>
      <c r="D32" s="151" t="s">
        <v>359</v>
      </c>
      <c r="E32" s="151" t="s">
        <v>360</v>
      </c>
      <c r="F32" s="151" t="s">
        <v>361</v>
      </c>
      <c r="G32" s="151" t="b">
        <v>0</v>
      </c>
      <c r="H32" s="151" t="s">
        <v>39</v>
      </c>
      <c r="I32" s="151">
        <v>0.8</v>
      </c>
      <c r="J32" s="151">
        <f>VALUE(_xlfn.IFS(Table242[[#This Row],[Temperatures Delivered]]="Cold Only", "1", Table242[[#This Row],[Temperatures Delivered]]="Cook (ambient) &amp; Cold", "2",Table242[[#This Row],[Temperatures Delivered]]="Hot &amp; Cold", "3"))</f>
        <v>3</v>
      </c>
      <c r="K32" s="152">
        <v>42398</v>
      </c>
      <c r="M32" s="86"/>
    </row>
    <row r="33" spans="2:13" ht="13">
      <c r="B33" s="151" t="s">
        <v>271</v>
      </c>
      <c r="C33" s="151" t="s">
        <v>365</v>
      </c>
      <c r="D33" s="151" t="s">
        <v>359</v>
      </c>
      <c r="E33" s="151" t="s">
        <v>360</v>
      </c>
      <c r="F33" s="151" t="s">
        <v>361</v>
      </c>
      <c r="G33" s="151" t="b">
        <v>0</v>
      </c>
      <c r="H33" s="151" t="s">
        <v>39</v>
      </c>
      <c r="I33" s="151">
        <v>0.8</v>
      </c>
      <c r="J33" s="151">
        <f>VALUE(_xlfn.IFS(Table242[[#This Row],[Temperatures Delivered]]="Cold Only", "1", Table242[[#This Row],[Temperatures Delivered]]="Cook (ambient) &amp; Cold", "2",Table242[[#This Row],[Temperatures Delivered]]="Hot &amp; Cold", "3"))</f>
        <v>3</v>
      </c>
      <c r="K33" s="152">
        <v>42417</v>
      </c>
      <c r="M33" s="86"/>
    </row>
    <row r="34" spans="2:13" ht="13">
      <c r="B34" s="151" t="s">
        <v>381</v>
      </c>
      <c r="C34" s="151" t="s">
        <v>382</v>
      </c>
      <c r="D34" s="151" t="s">
        <v>359</v>
      </c>
      <c r="E34" s="151" t="s">
        <v>360</v>
      </c>
      <c r="F34" s="151" t="s">
        <v>361</v>
      </c>
      <c r="G34" s="151" t="b">
        <v>0</v>
      </c>
      <c r="H34" s="151" t="s">
        <v>39</v>
      </c>
      <c r="I34" s="151">
        <v>0.8</v>
      </c>
      <c r="J34" s="151">
        <f>VALUE(_xlfn.IFS(Table242[[#This Row],[Temperatures Delivered]]="Cold Only", "1", Table242[[#This Row],[Temperatures Delivered]]="Cook (ambient) &amp; Cold", "2",Table242[[#This Row],[Temperatures Delivered]]="Hot &amp; Cold", "3"))</f>
        <v>3</v>
      </c>
      <c r="K34" s="152">
        <v>42417</v>
      </c>
      <c r="M34" s="86"/>
    </row>
    <row r="35" spans="2:13" ht="13">
      <c r="B35" s="151" t="s">
        <v>381</v>
      </c>
      <c r="C35" s="151" t="s">
        <v>383</v>
      </c>
      <c r="D35" s="151" t="s">
        <v>359</v>
      </c>
      <c r="E35" s="151" t="s">
        <v>360</v>
      </c>
      <c r="F35" s="151" t="s">
        <v>361</v>
      </c>
      <c r="G35" s="151" t="b">
        <v>0</v>
      </c>
      <c r="H35" s="151" t="s">
        <v>39</v>
      </c>
      <c r="I35" s="151">
        <v>0.8</v>
      </c>
      <c r="J35" s="151">
        <f>VALUE(_xlfn.IFS(Table242[[#This Row],[Temperatures Delivered]]="Cold Only", "1", Table242[[#This Row],[Temperatures Delivered]]="Cook (ambient) &amp; Cold", "2",Table242[[#This Row],[Temperatures Delivered]]="Hot &amp; Cold", "3"))</f>
        <v>3</v>
      </c>
      <c r="K35" s="152">
        <v>42417</v>
      </c>
      <c r="M35" s="86"/>
    </row>
    <row r="36" spans="2:13" ht="13">
      <c r="B36" s="151" t="s">
        <v>271</v>
      </c>
      <c r="C36" s="151" t="s">
        <v>279</v>
      </c>
      <c r="D36" s="151" t="s">
        <v>359</v>
      </c>
      <c r="E36" s="151" t="s">
        <v>360</v>
      </c>
      <c r="F36" s="151" t="s">
        <v>361</v>
      </c>
      <c r="G36" s="151" t="b">
        <v>0</v>
      </c>
      <c r="H36" s="151" t="s">
        <v>39</v>
      </c>
      <c r="I36" s="151">
        <v>0.8</v>
      </c>
      <c r="J36" s="151">
        <f>VALUE(_xlfn.IFS(Table242[[#This Row],[Temperatures Delivered]]="Cold Only", "1", Table242[[#This Row],[Temperatures Delivered]]="Cook (ambient) &amp; Cold", "2",Table242[[#This Row],[Temperatures Delivered]]="Hot &amp; Cold", "3"))</f>
        <v>3</v>
      </c>
      <c r="K36" s="152">
        <v>42417</v>
      </c>
      <c r="M36" s="86"/>
    </row>
    <row r="37" spans="2:13" ht="13">
      <c r="B37" s="151" t="s">
        <v>264</v>
      </c>
      <c r="C37" s="151" t="s">
        <v>384</v>
      </c>
      <c r="D37" s="151" t="s">
        <v>359</v>
      </c>
      <c r="E37" s="151" t="s">
        <v>360</v>
      </c>
      <c r="F37" s="151" t="s">
        <v>361</v>
      </c>
      <c r="G37" s="151" t="b">
        <v>0</v>
      </c>
      <c r="H37" s="151" t="s">
        <v>39</v>
      </c>
      <c r="I37" s="151">
        <v>0.8</v>
      </c>
      <c r="J37" s="151">
        <f>VALUE(_xlfn.IFS(Table242[[#This Row],[Temperatures Delivered]]="Cold Only", "1", Table242[[#This Row],[Temperatures Delivered]]="Cook (ambient) &amp; Cold", "2",Table242[[#This Row],[Temperatures Delivered]]="Hot &amp; Cold", "3"))</f>
        <v>3</v>
      </c>
      <c r="K37" s="152">
        <v>42467</v>
      </c>
      <c r="M37" s="86"/>
    </row>
    <row r="38" spans="2:13" ht="13">
      <c r="B38" s="151" t="s">
        <v>370</v>
      </c>
      <c r="C38" s="151" t="s">
        <v>385</v>
      </c>
      <c r="D38" s="151" t="s">
        <v>359</v>
      </c>
      <c r="E38" s="151" t="s">
        <v>360</v>
      </c>
      <c r="F38" s="151" t="s">
        <v>361</v>
      </c>
      <c r="G38" s="151" t="b">
        <v>0</v>
      </c>
      <c r="H38" s="151" t="s">
        <v>39</v>
      </c>
      <c r="I38" s="151">
        <v>0.6</v>
      </c>
      <c r="J38" s="151">
        <f>VALUE(_xlfn.IFS(Table242[[#This Row],[Temperatures Delivered]]="Cold Only", "1", Table242[[#This Row],[Temperatures Delivered]]="Cook (ambient) &amp; Cold", "2",Table242[[#This Row],[Temperatures Delivered]]="Hot &amp; Cold", "3"))</f>
        <v>3</v>
      </c>
      <c r="K38" s="152">
        <v>42482</v>
      </c>
      <c r="M38" s="86"/>
    </row>
    <row r="39" spans="2:13" ht="13">
      <c r="B39" s="151" t="s">
        <v>370</v>
      </c>
      <c r="C39" s="151" t="s">
        <v>386</v>
      </c>
      <c r="D39" s="151" t="s">
        <v>359</v>
      </c>
      <c r="E39" s="151" t="s">
        <v>360</v>
      </c>
      <c r="F39" s="151" t="s">
        <v>361</v>
      </c>
      <c r="G39" s="151" t="b">
        <v>0</v>
      </c>
      <c r="H39" s="151" t="s">
        <v>39</v>
      </c>
      <c r="I39" s="151">
        <v>0.6</v>
      </c>
      <c r="J39" s="151">
        <f>VALUE(_xlfn.IFS(Table242[[#This Row],[Temperatures Delivered]]="Cold Only", "1", Table242[[#This Row],[Temperatures Delivered]]="Cook (ambient) &amp; Cold", "2",Table242[[#This Row],[Temperatures Delivered]]="Hot &amp; Cold", "3"))</f>
        <v>3</v>
      </c>
      <c r="K39" s="152">
        <v>42482</v>
      </c>
      <c r="M39" s="86"/>
    </row>
    <row r="40" spans="2:13" ht="13">
      <c r="B40" s="151" t="s">
        <v>370</v>
      </c>
      <c r="C40" s="151" t="s">
        <v>387</v>
      </c>
      <c r="D40" s="151" t="s">
        <v>359</v>
      </c>
      <c r="E40" s="151" t="s">
        <v>360</v>
      </c>
      <c r="F40" s="151" t="s">
        <v>361</v>
      </c>
      <c r="G40" s="151" t="b">
        <v>0</v>
      </c>
      <c r="H40" s="151" t="s">
        <v>39</v>
      </c>
      <c r="I40" s="151">
        <v>0.6</v>
      </c>
      <c r="J40" s="151">
        <f>VALUE(_xlfn.IFS(Table242[[#This Row],[Temperatures Delivered]]="Cold Only", "1", Table242[[#This Row],[Temperatures Delivered]]="Cook (ambient) &amp; Cold", "2",Table242[[#This Row],[Temperatures Delivered]]="Hot &amp; Cold", "3"))</f>
        <v>3</v>
      </c>
      <c r="K40" s="152">
        <v>42482</v>
      </c>
      <c r="M40" s="86"/>
    </row>
    <row r="41" spans="2:13" ht="13">
      <c r="B41" s="151" t="s">
        <v>370</v>
      </c>
      <c r="C41" s="151" t="s">
        <v>388</v>
      </c>
      <c r="D41" s="151" t="s">
        <v>359</v>
      </c>
      <c r="E41" s="151" t="s">
        <v>360</v>
      </c>
      <c r="F41" s="151" t="s">
        <v>361</v>
      </c>
      <c r="G41" s="151" t="b">
        <v>0</v>
      </c>
      <c r="H41" s="151" t="s">
        <v>39</v>
      </c>
      <c r="I41" s="151">
        <v>0.6</v>
      </c>
      <c r="J41" s="151">
        <f>VALUE(_xlfn.IFS(Table242[[#This Row],[Temperatures Delivered]]="Cold Only", "1", Table242[[#This Row],[Temperatures Delivered]]="Cook (ambient) &amp; Cold", "2",Table242[[#This Row],[Temperatures Delivered]]="Hot &amp; Cold", "3"))</f>
        <v>3</v>
      </c>
      <c r="K41" s="152">
        <v>42482</v>
      </c>
      <c r="M41" s="86"/>
    </row>
    <row r="42" spans="2:13" ht="13">
      <c r="B42" s="151" t="s">
        <v>364</v>
      </c>
      <c r="C42" s="151" t="s">
        <v>389</v>
      </c>
      <c r="D42" s="151" t="s">
        <v>359</v>
      </c>
      <c r="E42" s="151" t="s">
        <v>360</v>
      </c>
      <c r="F42" s="151" t="s">
        <v>361</v>
      </c>
      <c r="G42" s="151" t="b">
        <v>0</v>
      </c>
      <c r="H42" s="151" t="s">
        <v>39</v>
      </c>
      <c r="I42" s="151">
        <v>0.6</v>
      </c>
      <c r="J42" s="151">
        <f>VALUE(_xlfn.IFS(Table242[[#This Row],[Temperatures Delivered]]="Cold Only", "1", Table242[[#This Row],[Temperatures Delivered]]="Cook (ambient) &amp; Cold", "2",Table242[[#This Row],[Temperatures Delivered]]="Hot &amp; Cold", "3"))</f>
        <v>3</v>
      </c>
      <c r="K42" s="152">
        <v>42482</v>
      </c>
      <c r="M42" s="86"/>
    </row>
    <row r="43" spans="2:13" ht="13">
      <c r="B43" s="151" t="s">
        <v>381</v>
      </c>
      <c r="C43" s="151" t="s">
        <v>390</v>
      </c>
      <c r="D43" s="151" t="s">
        <v>391</v>
      </c>
      <c r="E43" s="151" t="s">
        <v>360</v>
      </c>
      <c r="F43" s="151" t="s">
        <v>361</v>
      </c>
      <c r="G43" s="151" t="b">
        <v>0</v>
      </c>
      <c r="H43" s="151" t="s">
        <v>39</v>
      </c>
      <c r="I43" s="151">
        <v>0.6</v>
      </c>
      <c r="J43" s="151">
        <f>VALUE(_xlfn.IFS(Table242[[#This Row],[Temperatures Delivered]]="Cold Only", "1", Table242[[#This Row],[Temperatures Delivered]]="Cook (ambient) &amp; Cold", "2",Table242[[#This Row],[Temperatures Delivered]]="Hot &amp; Cold", "3"))</f>
        <v>3</v>
      </c>
      <c r="K43" s="152">
        <v>42496</v>
      </c>
      <c r="M43" s="86"/>
    </row>
    <row r="44" spans="2:13" ht="13">
      <c r="B44" s="151" t="s">
        <v>392</v>
      </c>
      <c r="C44" s="151">
        <v>761013</v>
      </c>
      <c r="D44" s="151" t="s">
        <v>391</v>
      </c>
      <c r="E44" s="151" t="s">
        <v>360</v>
      </c>
      <c r="F44" s="151" t="s">
        <v>361</v>
      </c>
      <c r="G44" s="151" t="b">
        <v>0</v>
      </c>
      <c r="H44" s="151" t="s">
        <v>39</v>
      </c>
      <c r="I44" s="151">
        <v>0.6</v>
      </c>
      <c r="J44" s="151">
        <f>VALUE(_xlfn.IFS(Table242[[#This Row],[Temperatures Delivered]]="Cold Only", "1", Table242[[#This Row],[Temperatures Delivered]]="Cook (ambient) &amp; Cold", "2",Table242[[#This Row],[Temperatures Delivered]]="Hot &amp; Cold", "3"))</f>
        <v>3</v>
      </c>
      <c r="K44" s="152">
        <v>42496</v>
      </c>
      <c r="M44" s="86"/>
    </row>
    <row r="45" spans="2:13" ht="13">
      <c r="B45" s="151" t="s">
        <v>297</v>
      </c>
      <c r="C45" s="151">
        <v>601234</v>
      </c>
      <c r="D45" s="151" t="s">
        <v>359</v>
      </c>
      <c r="E45" s="151" t="s">
        <v>360</v>
      </c>
      <c r="F45" s="151" t="s">
        <v>361</v>
      </c>
      <c r="G45" s="151" t="b">
        <v>0</v>
      </c>
      <c r="H45" s="151" t="s">
        <v>39</v>
      </c>
      <c r="I45" s="151">
        <v>0.8</v>
      </c>
      <c r="J45" s="151">
        <f>VALUE(_xlfn.IFS(Table242[[#This Row],[Temperatures Delivered]]="Cold Only", "1", Table242[[#This Row],[Temperatures Delivered]]="Cook (ambient) &amp; Cold", "2",Table242[[#This Row],[Temperatures Delivered]]="Hot &amp; Cold", "3"))</f>
        <v>3</v>
      </c>
      <c r="K45" s="152">
        <v>42570</v>
      </c>
      <c r="M45" s="86"/>
    </row>
    <row r="46" spans="2:13" ht="13">
      <c r="B46" s="151" t="s">
        <v>297</v>
      </c>
      <c r="C46" s="151">
        <v>601231</v>
      </c>
      <c r="D46" s="151" t="s">
        <v>359</v>
      </c>
      <c r="E46" s="151" t="s">
        <v>360</v>
      </c>
      <c r="F46" s="151" t="s">
        <v>361</v>
      </c>
      <c r="G46" s="151" t="b">
        <v>0</v>
      </c>
      <c r="H46" s="151" t="s">
        <v>39</v>
      </c>
      <c r="I46" s="151">
        <v>0.8</v>
      </c>
      <c r="J46" s="151">
        <f>VALUE(_xlfn.IFS(Table242[[#This Row],[Temperatures Delivered]]="Cold Only", "1", Table242[[#This Row],[Temperatures Delivered]]="Cook (ambient) &amp; Cold", "2",Table242[[#This Row],[Temperatures Delivered]]="Hot &amp; Cold", "3"))</f>
        <v>3</v>
      </c>
      <c r="K46" s="152">
        <v>42570</v>
      </c>
      <c r="M46" s="86"/>
    </row>
    <row r="47" spans="2:13" ht="13">
      <c r="B47" s="151" t="s">
        <v>297</v>
      </c>
      <c r="C47" s="151">
        <v>601220</v>
      </c>
      <c r="D47" s="151" t="s">
        <v>359</v>
      </c>
      <c r="E47" s="151" t="s">
        <v>360</v>
      </c>
      <c r="F47" s="151" t="s">
        <v>361</v>
      </c>
      <c r="G47" s="151" t="b">
        <v>0</v>
      </c>
      <c r="H47" s="151" t="s">
        <v>39</v>
      </c>
      <c r="I47" s="151">
        <v>0.8</v>
      </c>
      <c r="J47" s="151">
        <f>VALUE(_xlfn.IFS(Table242[[#This Row],[Temperatures Delivered]]="Cold Only", "1", Table242[[#This Row],[Temperatures Delivered]]="Cook (ambient) &amp; Cold", "2",Table242[[#This Row],[Temperatures Delivered]]="Hot &amp; Cold", "3"))</f>
        <v>3</v>
      </c>
      <c r="K47" s="152">
        <v>42570</v>
      </c>
      <c r="M47" s="86"/>
    </row>
    <row r="48" spans="2:13" ht="13">
      <c r="B48" s="151" t="s">
        <v>297</v>
      </c>
      <c r="C48" s="151">
        <v>900135</v>
      </c>
      <c r="D48" s="151" t="s">
        <v>359</v>
      </c>
      <c r="E48" s="151" t="s">
        <v>360</v>
      </c>
      <c r="F48" s="151" t="s">
        <v>361</v>
      </c>
      <c r="G48" s="151" t="b">
        <v>0</v>
      </c>
      <c r="H48" s="151" t="s">
        <v>39</v>
      </c>
      <c r="I48" s="151">
        <v>0.8</v>
      </c>
      <c r="J48" s="151">
        <f>VALUE(_xlfn.IFS(Table242[[#This Row],[Temperatures Delivered]]="Cold Only", "1", Table242[[#This Row],[Temperatures Delivered]]="Cook (ambient) &amp; Cold", "2",Table242[[#This Row],[Temperatures Delivered]]="Hot &amp; Cold", "3"))</f>
        <v>3</v>
      </c>
      <c r="K48" s="152">
        <v>42570</v>
      </c>
      <c r="M48" s="86"/>
    </row>
    <row r="49" spans="2:13" ht="13">
      <c r="B49" s="151" t="s">
        <v>364</v>
      </c>
      <c r="C49" s="151" t="s">
        <v>393</v>
      </c>
      <c r="D49" s="151" t="s">
        <v>359</v>
      </c>
      <c r="E49" s="151" t="s">
        <v>360</v>
      </c>
      <c r="F49" s="151" t="s">
        <v>361</v>
      </c>
      <c r="G49" s="151" t="b">
        <v>0</v>
      </c>
      <c r="H49" s="151" t="s">
        <v>39</v>
      </c>
      <c r="I49" s="151">
        <v>0.6</v>
      </c>
      <c r="J49" s="151">
        <f>VALUE(_xlfn.IFS(Table242[[#This Row],[Temperatures Delivered]]="Cold Only", "1", Table242[[#This Row],[Temperatures Delivered]]="Cook (ambient) &amp; Cold", "2",Table242[[#This Row],[Temperatures Delivered]]="Hot &amp; Cold", "3"))</f>
        <v>3</v>
      </c>
      <c r="K49" s="152">
        <v>42570</v>
      </c>
      <c r="M49" s="86"/>
    </row>
    <row r="50" spans="2:13" ht="13">
      <c r="B50" s="151" t="s">
        <v>42</v>
      </c>
      <c r="C50" s="151" t="s">
        <v>47</v>
      </c>
      <c r="D50" s="151" t="s">
        <v>359</v>
      </c>
      <c r="E50" s="151" t="s">
        <v>360</v>
      </c>
      <c r="F50" s="151" t="s">
        <v>361</v>
      </c>
      <c r="G50" s="151" t="b">
        <v>0</v>
      </c>
      <c r="H50" s="151" t="s">
        <v>39</v>
      </c>
      <c r="I50" s="151">
        <v>0.6</v>
      </c>
      <c r="J50" s="151">
        <f>VALUE(_xlfn.IFS(Table242[[#This Row],[Temperatures Delivered]]="Cold Only", "1", Table242[[#This Row],[Temperatures Delivered]]="Cook (ambient) &amp; Cold", "2",Table242[[#This Row],[Temperatures Delivered]]="Hot &amp; Cold", "3"))</f>
        <v>3</v>
      </c>
      <c r="K50" s="152">
        <v>42570</v>
      </c>
      <c r="M50" s="86"/>
    </row>
    <row r="51" spans="2:13" ht="13">
      <c r="B51" s="151" t="s">
        <v>42</v>
      </c>
      <c r="C51" s="151" t="s">
        <v>394</v>
      </c>
      <c r="D51" s="151" t="s">
        <v>359</v>
      </c>
      <c r="E51" s="151" t="s">
        <v>360</v>
      </c>
      <c r="F51" s="151" t="s">
        <v>361</v>
      </c>
      <c r="G51" s="151" t="b">
        <v>0</v>
      </c>
      <c r="H51" s="151" t="s">
        <v>39</v>
      </c>
      <c r="I51" s="151">
        <v>0.6</v>
      </c>
      <c r="J51" s="151">
        <f>VALUE(_xlfn.IFS(Table242[[#This Row],[Temperatures Delivered]]="Cold Only", "1", Table242[[#This Row],[Temperatures Delivered]]="Cook (ambient) &amp; Cold", "2",Table242[[#This Row],[Temperatures Delivered]]="Hot &amp; Cold", "3"))</f>
        <v>3</v>
      </c>
      <c r="K51" s="152">
        <v>42570</v>
      </c>
      <c r="M51" s="86"/>
    </row>
    <row r="52" spans="2:13" ht="13">
      <c r="B52" s="151" t="s">
        <v>364</v>
      </c>
      <c r="C52" s="151" t="s">
        <v>395</v>
      </c>
      <c r="D52" s="151" t="s">
        <v>359</v>
      </c>
      <c r="E52" s="151" t="s">
        <v>360</v>
      </c>
      <c r="F52" s="151" t="s">
        <v>361</v>
      </c>
      <c r="G52" s="151" t="b">
        <v>0</v>
      </c>
      <c r="H52" s="151" t="s">
        <v>39</v>
      </c>
      <c r="I52" s="151">
        <v>0.8</v>
      </c>
      <c r="J52" s="151">
        <f>VALUE(_xlfn.IFS(Table242[[#This Row],[Temperatures Delivered]]="Cold Only", "1", Table242[[#This Row],[Temperatures Delivered]]="Cook (ambient) &amp; Cold", "2",Table242[[#This Row],[Temperatures Delivered]]="Hot &amp; Cold", "3"))</f>
        <v>3</v>
      </c>
      <c r="K52" s="152">
        <v>42570</v>
      </c>
      <c r="M52" s="86"/>
    </row>
    <row r="53" spans="2:13" ht="13">
      <c r="B53" s="151" t="s">
        <v>364</v>
      </c>
      <c r="C53" s="151" t="s">
        <v>396</v>
      </c>
      <c r="D53" s="151" t="s">
        <v>359</v>
      </c>
      <c r="E53" s="151" t="s">
        <v>360</v>
      </c>
      <c r="F53" s="151" t="s">
        <v>361</v>
      </c>
      <c r="G53" s="151" t="b">
        <v>0</v>
      </c>
      <c r="H53" s="151" t="s">
        <v>39</v>
      </c>
      <c r="I53" s="151">
        <v>0.8</v>
      </c>
      <c r="J53" s="151">
        <f>VALUE(_xlfn.IFS(Table242[[#This Row],[Temperatures Delivered]]="Cold Only", "1", Table242[[#This Row],[Temperatures Delivered]]="Cook (ambient) &amp; Cold", "2",Table242[[#This Row],[Temperatures Delivered]]="Hot &amp; Cold", "3"))</f>
        <v>3</v>
      </c>
      <c r="K53" s="152">
        <v>42570</v>
      </c>
      <c r="M53" s="86"/>
    </row>
    <row r="54" spans="2:13" ht="13">
      <c r="B54" s="151" t="s">
        <v>42</v>
      </c>
      <c r="C54" s="151" t="s">
        <v>397</v>
      </c>
      <c r="D54" s="151" t="s">
        <v>359</v>
      </c>
      <c r="E54" s="151" t="s">
        <v>360</v>
      </c>
      <c r="F54" s="151" t="s">
        <v>361</v>
      </c>
      <c r="G54" s="151" t="b">
        <v>0</v>
      </c>
      <c r="H54" s="151" t="s">
        <v>39</v>
      </c>
      <c r="I54" s="151">
        <v>0.8</v>
      </c>
      <c r="J54" s="151">
        <f>VALUE(_xlfn.IFS(Table242[[#This Row],[Temperatures Delivered]]="Cold Only", "1", Table242[[#This Row],[Temperatures Delivered]]="Cook (ambient) &amp; Cold", "2",Table242[[#This Row],[Temperatures Delivered]]="Hot &amp; Cold", "3"))</f>
        <v>3</v>
      </c>
      <c r="K54" s="152">
        <v>42570</v>
      </c>
      <c r="M54" s="86"/>
    </row>
    <row r="55" spans="2:13" ht="13">
      <c r="B55" s="151" t="s">
        <v>297</v>
      </c>
      <c r="C55" s="151">
        <v>601213</v>
      </c>
      <c r="D55" s="151" t="s">
        <v>359</v>
      </c>
      <c r="E55" s="151" t="s">
        <v>360</v>
      </c>
      <c r="F55" s="151" t="s">
        <v>361</v>
      </c>
      <c r="G55" s="151" t="b">
        <v>0</v>
      </c>
      <c r="H55" s="151" t="s">
        <v>39</v>
      </c>
      <c r="I55" s="151">
        <v>0.8</v>
      </c>
      <c r="J55" s="151">
        <f>VALUE(_xlfn.IFS(Table242[[#This Row],[Temperatures Delivered]]="Cold Only", "1", Table242[[#This Row],[Temperatures Delivered]]="Cook (ambient) &amp; Cold", "2",Table242[[#This Row],[Temperatures Delivered]]="Hot &amp; Cold", "3"))</f>
        <v>3</v>
      </c>
      <c r="K55" s="152">
        <v>42606</v>
      </c>
      <c r="M55" s="86"/>
    </row>
    <row r="56" spans="2:13" ht="13">
      <c r="B56" s="151" t="s">
        <v>116</v>
      </c>
      <c r="C56" s="151" t="s">
        <v>122</v>
      </c>
      <c r="D56" s="151" t="s">
        <v>359</v>
      </c>
      <c r="E56" s="151" t="s">
        <v>360</v>
      </c>
      <c r="F56" s="151" t="s">
        <v>361</v>
      </c>
      <c r="G56" s="151" t="b">
        <v>0</v>
      </c>
      <c r="H56" s="151" t="s">
        <v>39</v>
      </c>
      <c r="I56" s="151">
        <v>0.8</v>
      </c>
      <c r="J56" s="151">
        <f>VALUE(_xlfn.IFS(Table242[[#This Row],[Temperatures Delivered]]="Cold Only", "1", Table242[[#This Row],[Temperatures Delivered]]="Cook (ambient) &amp; Cold", "2",Table242[[#This Row],[Temperatures Delivered]]="Hot &amp; Cold", "3"))</f>
        <v>3</v>
      </c>
      <c r="K56" s="152">
        <v>42606</v>
      </c>
      <c r="M56" s="86"/>
    </row>
    <row r="57" spans="2:13" ht="13">
      <c r="B57" s="151" t="s">
        <v>185</v>
      </c>
      <c r="C57" s="151" t="s">
        <v>187</v>
      </c>
      <c r="D57" s="151" t="s">
        <v>359</v>
      </c>
      <c r="E57" s="151" t="s">
        <v>360</v>
      </c>
      <c r="F57" s="151" t="s">
        <v>361</v>
      </c>
      <c r="G57" s="151" t="b">
        <v>0</v>
      </c>
      <c r="H57" s="151" t="s">
        <v>39</v>
      </c>
      <c r="I57" s="151">
        <v>0.7</v>
      </c>
      <c r="J57" s="151">
        <f>VALUE(_xlfn.IFS(Table242[[#This Row],[Temperatures Delivered]]="Cold Only", "1", Table242[[#This Row],[Temperatures Delivered]]="Cook (ambient) &amp; Cold", "2",Table242[[#This Row],[Temperatures Delivered]]="Hot &amp; Cold", "3"))</f>
        <v>3</v>
      </c>
      <c r="K57" s="152">
        <v>42619</v>
      </c>
      <c r="M57" s="86"/>
    </row>
    <row r="58" spans="2:13" ht="13">
      <c r="B58" s="151" t="s">
        <v>364</v>
      </c>
      <c r="C58" s="151" t="s">
        <v>398</v>
      </c>
      <c r="D58" s="151" t="s">
        <v>359</v>
      </c>
      <c r="E58" s="151" t="s">
        <v>360</v>
      </c>
      <c r="F58" s="151" t="s">
        <v>361</v>
      </c>
      <c r="G58" s="151" t="b">
        <v>0</v>
      </c>
      <c r="H58" s="151" t="s">
        <v>39</v>
      </c>
      <c r="I58" s="151">
        <v>0.6</v>
      </c>
      <c r="J58" s="151">
        <f>VALUE(_xlfn.IFS(Table242[[#This Row],[Temperatures Delivered]]="Cold Only", "1", Table242[[#This Row],[Temperatures Delivered]]="Cook (ambient) &amp; Cold", "2",Table242[[#This Row],[Temperatures Delivered]]="Hot &amp; Cold", "3"))</f>
        <v>3</v>
      </c>
      <c r="K58" s="152">
        <v>42619</v>
      </c>
      <c r="M58" s="86"/>
    </row>
    <row r="59" spans="2:13" ht="13">
      <c r="B59" s="151" t="s">
        <v>364</v>
      </c>
      <c r="C59" s="151" t="s">
        <v>399</v>
      </c>
      <c r="D59" s="151" t="s">
        <v>359</v>
      </c>
      <c r="E59" s="151" t="s">
        <v>360</v>
      </c>
      <c r="F59" s="151" t="s">
        <v>361</v>
      </c>
      <c r="G59" s="151" t="b">
        <v>0</v>
      </c>
      <c r="H59" s="151" t="s">
        <v>39</v>
      </c>
      <c r="I59" s="151">
        <v>0.6</v>
      </c>
      <c r="J59" s="151">
        <f>VALUE(_xlfn.IFS(Table242[[#This Row],[Temperatures Delivered]]="Cold Only", "1", Table242[[#This Row],[Temperatures Delivered]]="Cook (ambient) &amp; Cold", "2",Table242[[#This Row],[Temperatures Delivered]]="Hot &amp; Cold", "3"))</f>
        <v>3</v>
      </c>
      <c r="K59" s="152">
        <v>42619</v>
      </c>
      <c r="M59" s="86"/>
    </row>
    <row r="60" spans="2:13" ht="13">
      <c r="B60" s="151" t="s">
        <v>400</v>
      </c>
      <c r="C60" s="151" t="s">
        <v>401</v>
      </c>
      <c r="D60" s="151" t="s">
        <v>359</v>
      </c>
      <c r="E60" s="151" t="s">
        <v>360</v>
      </c>
      <c r="F60" s="151" t="s">
        <v>361</v>
      </c>
      <c r="G60" s="151" t="b">
        <v>0</v>
      </c>
      <c r="H60" s="151" t="s">
        <v>39</v>
      </c>
      <c r="I60" s="151">
        <v>0.6</v>
      </c>
      <c r="J60" s="151">
        <f>VALUE(_xlfn.IFS(Table242[[#This Row],[Temperatures Delivered]]="Cold Only", "1", Table242[[#This Row],[Temperatures Delivered]]="Cook (ambient) &amp; Cold", "2",Table242[[#This Row],[Temperatures Delivered]]="Hot &amp; Cold", "3"))</f>
        <v>3</v>
      </c>
      <c r="K60" s="152">
        <v>42619</v>
      </c>
      <c r="M60" s="86"/>
    </row>
    <row r="61" spans="2:13" ht="13">
      <c r="B61" s="151" t="s">
        <v>249</v>
      </c>
      <c r="C61" s="151" t="s">
        <v>250</v>
      </c>
      <c r="D61" s="151" t="s">
        <v>359</v>
      </c>
      <c r="E61" s="151" t="s">
        <v>360</v>
      </c>
      <c r="F61" s="151" t="s">
        <v>361</v>
      </c>
      <c r="G61" s="151" t="b">
        <v>0</v>
      </c>
      <c r="H61" s="151" t="s">
        <v>39</v>
      </c>
      <c r="I61" s="151">
        <v>0.8</v>
      </c>
      <c r="J61" s="151">
        <f>VALUE(_xlfn.IFS(Table242[[#This Row],[Temperatures Delivered]]="Cold Only", "1", Table242[[#This Row],[Temperatures Delivered]]="Cook (ambient) &amp; Cold", "2",Table242[[#This Row],[Temperatures Delivered]]="Hot &amp; Cold", "3"))</f>
        <v>3</v>
      </c>
      <c r="K61" s="152">
        <v>42625</v>
      </c>
      <c r="M61" s="86"/>
    </row>
    <row r="62" spans="2:13" ht="13">
      <c r="B62" s="151" t="s">
        <v>249</v>
      </c>
      <c r="C62" s="151" t="s">
        <v>250</v>
      </c>
      <c r="D62" s="151" t="s">
        <v>359</v>
      </c>
      <c r="E62" s="151" t="s">
        <v>360</v>
      </c>
      <c r="F62" s="151" t="s">
        <v>361</v>
      </c>
      <c r="G62" s="151" t="b">
        <v>0</v>
      </c>
      <c r="H62" s="151" t="s">
        <v>39</v>
      </c>
      <c r="I62" s="151">
        <v>0.8</v>
      </c>
      <c r="J62" s="151">
        <f>VALUE(_xlfn.IFS(Table242[[#This Row],[Temperatures Delivered]]="Cold Only", "1", Table242[[#This Row],[Temperatures Delivered]]="Cook (ambient) &amp; Cold", "2",Table242[[#This Row],[Temperatures Delivered]]="Hot &amp; Cold", "3"))</f>
        <v>3</v>
      </c>
      <c r="K62" s="152">
        <v>42625</v>
      </c>
      <c r="M62" s="86"/>
    </row>
    <row r="63" spans="2:13" ht="13">
      <c r="B63" s="151" t="s">
        <v>297</v>
      </c>
      <c r="C63" s="151">
        <v>601230</v>
      </c>
      <c r="D63" s="151" t="s">
        <v>359</v>
      </c>
      <c r="E63" s="151" t="s">
        <v>360</v>
      </c>
      <c r="F63" s="151" t="s">
        <v>361</v>
      </c>
      <c r="G63" s="151" t="b">
        <v>0</v>
      </c>
      <c r="H63" s="151" t="s">
        <v>39</v>
      </c>
      <c r="I63" s="151">
        <v>0.8</v>
      </c>
      <c r="J63" s="151">
        <f>VALUE(_xlfn.IFS(Table242[[#This Row],[Temperatures Delivered]]="Cold Only", "1", Table242[[#This Row],[Temperatures Delivered]]="Cook (ambient) &amp; Cold", "2",Table242[[#This Row],[Temperatures Delivered]]="Hot &amp; Cold", "3"))</f>
        <v>3</v>
      </c>
      <c r="K63" s="152">
        <v>42657</v>
      </c>
      <c r="M63" s="86"/>
    </row>
    <row r="64" spans="2:13" ht="13">
      <c r="B64" s="151" t="s">
        <v>364</v>
      </c>
      <c r="C64" s="151" t="s">
        <v>402</v>
      </c>
      <c r="D64" s="151" t="s">
        <v>359</v>
      </c>
      <c r="E64" s="151" t="s">
        <v>360</v>
      </c>
      <c r="F64" s="151" t="s">
        <v>361</v>
      </c>
      <c r="G64" s="151" t="b">
        <v>0</v>
      </c>
      <c r="H64" s="151" t="s">
        <v>39</v>
      </c>
      <c r="I64" s="151">
        <v>0.6</v>
      </c>
      <c r="J64" s="151">
        <f>VALUE(_xlfn.IFS(Table242[[#This Row],[Temperatures Delivered]]="Cold Only", "1", Table242[[#This Row],[Temperatures Delivered]]="Cook (ambient) &amp; Cold", "2",Table242[[#This Row],[Temperatures Delivered]]="Hot &amp; Cold", "3"))</f>
        <v>3</v>
      </c>
      <c r="K64" s="152">
        <v>42657</v>
      </c>
      <c r="M64" s="86"/>
    </row>
    <row r="65" spans="2:13" ht="13">
      <c r="B65" s="151" t="s">
        <v>145</v>
      </c>
      <c r="C65" s="151" t="s">
        <v>403</v>
      </c>
      <c r="D65" s="151" t="s">
        <v>359</v>
      </c>
      <c r="E65" s="151" t="s">
        <v>360</v>
      </c>
      <c r="F65" s="151" t="s">
        <v>361</v>
      </c>
      <c r="G65" s="151" t="b">
        <v>0</v>
      </c>
      <c r="H65" s="151" t="s">
        <v>39</v>
      </c>
      <c r="I65" s="151">
        <v>0.6</v>
      </c>
      <c r="J65" s="151">
        <f>VALUE(_xlfn.IFS(Table242[[#This Row],[Temperatures Delivered]]="Cold Only", "1", Table242[[#This Row],[Temperatures Delivered]]="Cook (ambient) &amp; Cold", "2",Table242[[#This Row],[Temperatures Delivered]]="Hot &amp; Cold", "3"))</f>
        <v>3</v>
      </c>
      <c r="K65" s="152">
        <v>42657</v>
      </c>
      <c r="M65" s="86"/>
    </row>
    <row r="66" spans="2:13" ht="13">
      <c r="B66" s="151" t="s">
        <v>364</v>
      </c>
      <c r="C66" s="151" t="s">
        <v>404</v>
      </c>
      <c r="D66" s="151" t="s">
        <v>359</v>
      </c>
      <c r="E66" s="151" t="s">
        <v>360</v>
      </c>
      <c r="F66" s="151" t="s">
        <v>361</v>
      </c>
      <c r="G66" s="151" t="b">
        <v>0</v>
      </c>
      <c r="H66" s="151" t="s">
        <v>39</v>
      </c>
      <c r="I66" s="151">
        <v>0.8</v>
      </c>
      <c r="J66" s="151">
        <f>VALUE(_xlfn.IFS(Table242[[#This Row],[Temperatures Delivered]]="Cold Only", "1", Table242[[#This Row],[Temperatures Delivered]]="Cook (ambient) &amp; Cold", "2",Table242[[#This Row],[Temperatures Delivered]]="Hot &amp; Cold", "3"))</f>
        <v>3</v>
      </c>
      <c r="K66" s="152">
        <v>42657</v>
      </c>
      <c r="M66" s="86"/>
    </row>
    <row r="67" spans="2:13" ht="13">
      <c r="B67" s="151" t="s">
        <v>145</v>
      </c>
      <c r="C67" s="151" t="s">
        <v>148</v>
      </c>
      <c r="D67" s="151" t="s">
        <v>359</v>
      </c>
      <c r="E67" s="151" t="s">
        <v>360</v>
      </c>
      <c r="F67" s="151" t="s">
        <v>361</v>
      </c>
      <c r="G67" s="151" t="b">
        <v>0</v>
      </c>
      <c r="H67" s="151" t="s">
        <v>39</v>
      </c>
      <c r="I67" s="151">
        <v>0.8</v>
      </c>
      <c r="J67" s="151">
        <f>VALUE(_xlfn.IFS(Table242[[#This Row],[Temperatures Delivered]]="Cold Only", "1", Table242[[#This Row],[Temperatures Delivered]]="Cook (ambient) &amp; Cold", "2",Table242[[#This Row],[Temperatures Delivered]]="Hot &amp; Cold", "3"))</f>
        <v>3</v>
      </c>
      <c r="K67" s="152">
        <v>42657</v>
      </c>
      <c r="M67" s="86"/>
    </row>
    <row r="68" spans="2:13" ht="13">
      <c r="B68" s="151" t="s">
        <v>116</v>
      </c>
      <c r="C68" s="151" t="s">
        <v>405</v>
      </c>
      <c r="D68" s="151" t="s">
        <v>359</v>
      </c>
      <c r="E68" s="151" t="s">
        <v>360</v>
      </c>
      <c r="F68" s="151" t="s">
        <v>361</v>
      </c>
      <c r="G68" s="151" t="b">
        <v>0</v>
      </c>
      <c r="H68" s="151" t="s">
        <v>39</v>
      </c>
      <c r="I68" s="151">
        <v>0.8</v>
      </c>
      <c r="J68" s="151">
        <f>VALUE(_xlfn.IFS(Table242[[#This Row],[Temperatures Delivered]]="Cold Only", "1", Table242[[#This Row],[Temperatures Delivered]]="Cook (ambient) &amp; Cold", "2",Table242[[#This Row],[Temperatures Delivered]]="Hot &amp; Cold", "3"))</f>
        <v>3</v>
      </c>
      <c r="K68" s="152">
        <v>42678</v>
      </c>
      <c r="M68" s="86"/>
    </row>
    <row r="69" spans="2:13" ht="13">
      <c r="B69" s="151" t="s">
        <v>116</v>
      </c>
      <c r="C69" s="151" t="s">
        <v>215</v>
      </c>
      <c r="D69" s="151" t="s">
        <v>359</v>
      </c>
      <c r="E69" s="151" t="s">
        <v>360</v>
      </c>
      <c r="F69" s="151" t="s">
        <v>361</v>
      </c>
      <c r="G69" s="151" t="b">
        <v>0</v>
      </c>
      <c r="H69" s="151" t="s">
        <v>39</v>
      </c>
      <c r="I69" s="151">
        <v>0.7</v>
      </c>
      <c r="J69" s="151">
        <f>VALUE(_xlfn.IFS(Table242[[#This Row],[Temperatures Delivered]]="Cold Only", "1", Table242[[#This Row],[Temperatures Delivered]]="Cook (ambient) &amp; Cold", "2",Table242[[#This Row],[Temperatures Delivered]]="Hot &amp; Cold", "3"))</f>
        <v>3</v>
      </c>
      <c r="K69" s="152">
        <v>42678</v>
      </c>
      <c r="M69" s="86"/>
    </row>
    <row r="70" spans="2:13" ht="13">
      <c r="B70" s="151" t="s">
        <v>116</v>
      </c>
      <c r="C70" s="151" t="s">
        <v>406</v>
      </c>
      <c r="D70" s="151" t="s">
        <v>359</v>
      </c>
      <c r="E70" s="151" t="s">
        <v>360</v>
      </c>
      <c r="F70" s="151" t="s">
        <v>361</v>
      </c>
      <c r="G70" s="151" t="b">
        <v>0</v>
      </c>
      <c r="H70" s="151" t="s">
        <v>39</v>
      </c>
      <c r="I70" s="151">
        <v>0.7</v>
      </c>
      <c r="J70" s="151">
        <f>VALUE(_xlfn.IFS(Table242[[#This Row],[Temperatures Delivered]]="Cold Only", "1", Table242[[#This Row],[Temperatures Delivered]]="Cook (ambient) &amp; Cold", "2",Table242[[#This Row],[Temperatures Delivered]]="Hot &amp; Cold", "3"))</f>
        <v>3</v>
      </c>
      <c r="K70" s="152">
        <v>42678</v>
      </c>
      <c r="M70" s="86"/>
    </row>
    <row r="71" spans="2:13" ht="13">
      <c r="B71" s="151" t="s">
        <v>407</v>
      </c>
      <c r="C71" s="151" t="s">
        <v>408</v>
      </c>
      <c r="D71" s="151" t="s">
        <v>359</v>
      </c>
      <c r="E71" s="151" t="s">
        <v>360</v>
      </c>
      <c r="F71" s="151" t="s">
        <v>361</v>
      </c>
      <c r="G71" s="151" t="b">
        <v>0</v>
      </c>
      <c r="H71" s="151" t="s">
        <v>39</v>
      </c>
      <c r="I71" s="151">
        <v>0.8</v>
      </c>
      <c r="J71" s="151">
        <f>VALUE(_xlfn.IFS(Table242[[#This Row],[Temperatures Delivered]]="Cold Only", "1", Table242[[#This Row],[Temperatures Delivered]]="Cook (ambient) &amp; Cold", "2",Table242[[#This Row],[Temperatures Delivered]]="Hot &amp; Cold", "3"))</f>
        <v>3</v>
      </c>
      <c r="K71" s="152">
        <v>42678</v>
      </c>
      <c r="M71" s="86"/>
    </row>
    <row r="72" spans="2:13" ht="13">
      <c r="B72" s="151" t="s">
        <v>407</v>
      </c>
      <c r="C72" s="151" t="s">
        <v>409</v>
      </c>
      <c r="D72" s="151" t="s">
        <v>359</v>
      </c>
      <c r="E72" s="151" t="s">
        <v>360</v>
      </c>
      <c r="F72" s="151" t="s">
        <v>361</v>
      </c>
      <c r="G72" s="151" t="b">
        <v>0</v>
      </c>
      <c r="H72" s="151" t="s">
        <v>39</v>
      </c>
      <c r="I72" s="151">
        <v>0.7</v>
      </c>
      <c r="J72" s="151">
        <f>VALUE(_xlfn.IFS(Table242[[#This Row],[Temperatures Delivered]]="Cold Only", "1", Table242[[#This Row],[Temperatures Delivered]]="Cook (ambient) &amp; Cold", "2",Table242[[#This Row],[Temperatures Delivered]]="Hot &amp; Cold", "3"))</f>
        <v>3</v>
      </c>
      <c r="K72" s="152">
        <v>42678</v>
      </c>
      <c r="M72" s="86"/>
    </row>
    <row r="73" spans="2:13" ht="26">
      <c r="B73" s="151" t="s">
        <v>410</v>
      </c>
      <c r="C73" s="151" t="s">
        <v>411</v>
      </c>
      <c r="D73" s="151" t="s">
        <v>359</v>
      </c>
      <c r="E73" s="151" t="s">
        <v>360</v>
      </c>
      <c r="F73" s="151" t="s">
        <v>361</v>
      </c>
      <c r="G73" s="151" t="b">
        <v>0</v>
      </c>
      <c r="H73" s="151" t="s">
        <v>725</v>
      </c>
      <c r="I73" s="151">
        <v>0.2</v>
      </c>
      <c r="J73" s="151">
        <f>VALUE(_xlfn.IFS(Table242[[#This Row],[Temperatures Delivered]]="Cold Only", "1", Table242[[#This Row],[Temperatures Delivered]]="Cook (ambient) &amp; Cold", "2",Table242[[#This Row],[Temperatures Delivered]]="Hot &amp; Cold", "3"))</f>
        <v>2</v>
      </c>
      <c r="K73" s="152">
        <v>42678</v>
      </c>
      <c r="M73" s="86"/>
    </row>
    <row r="74" spans="2:13" ht="13">
      <c r="B74" s="151" t="s">
        <v>410</v>
      </c>
      <c r="C74" s="151" t="s">
        <v>412</v>
      </c>
      <c r="D74" s="151" t="s">
        <v>359</v>
      </c>
      <c r="E74" s="151" t="s">
        <v>360</v>
      </c>
      <c r="F74" s="151" t="s">
        <v>361</v>
      </c>
      <c r="G74" s="151" t="b">
        <v>0</v>
      </c>
      <c r="H74" s="151" t="s">
        <v>39</v>
      </c>
      <c r="I74" s="151">
        <v>0.7</v>
      </c>
      <c r="J74" s="151">
        <f>VALUE(_xlfn.IFS(Table242[[#This Row],[Temperatures Delivered]]="Cold Only", "1", Table242[[#This Row],[Temperatures Delivered]]="Cook (ambient) &amp; Cold", "2",Table242[[#This Row],[Temperatures Delivered]]="Hot &amp; Cold", "3"))</f>
        <v>3</v>
      </c>
      <c r="K74" s="152">
        <v>42678</v>
      </c>
      <c r="M74" s="86"/>
    </row>
    <row r="75" spans="2:13" ht="26">
      <c r="B75" s="151" t="s">
        <v>410</v>
      </c>
      <c r="C75" s="151" t="s">
        <v>413</v>
      </c>
      <c r="D75" s="151" t="s">
        <v>359</v>
      </c>
      <c r="E75" s="151" t="s">
        <v>360</v>
      </c>
      <c r="F75" s="151" t="s">
        <v>361</v>
      </c>
      <c r="G75" s="151" t="b">
        <v>0</v>
      </c>
      <c r="H75" s="151" t="s">
        <v>725</v>
      </c>
      <c r="I75" s="151">
        <v>0.2</v>
      </c>
      <c r="J75" s="151">
        <f>VALUE(_xlfn.IFS(Table242[[#This Row],[Temperatures Delivered]]="Cold Only", "1", Table242[[#This Row],[Temperatures Delivered]]="Cook (ambient) &amp; Cold", "2",Table242[[#This Row],[Temperatures Delivered]]="Hot &amp; Cold", "3"))</f>
        <v>2</v>
      </c>
      <c r="K75" s="152">
        <v>42678</v>
      </c>
      <c r="M75" s="86"/>
    </row>
    <row r="76" spans="2:13" ht="13">
      <c r="B76" s="151" t="s">
        <v>116</v>
      </c>
      <c r="C76" s="151" t="s">
        <v>414</v>
      </c>
      <c r="D76" s="151" t="s">
        <v>359</v>
      </c>
      <c r="E76" s="151" t="s">
        <v>360</v>
      </c>
      <c r="F76" s="151" t="s">
        <v>361</v>
      </c>
      <c r="G76" s="151" t="b">
        <v>0</v>
      </c>
      <c r="H76" s="151" t="s">
        <v>39</v>
      </c>
      <c r="I76" s="151">
        <v>0.7</v>
      </c>
      <c r="J76" s="151">
        <f>VALUE(_xlfn.IFS(Table242[[#This Row],[Temperatures Delivered]]="Cold Only", "1", Table242[[#This Row],[Temperatures Delivered]]="Cook (ambient) &amp; Cold", "2",Table242[[#This Row],[Temperatures Delivered]]="Hot &amp; Cold", "3"))</f>
        <v>3</v>
      </c>
      <c r="K76" s="152">
        <v>42691</v>
      </c>
      <c r="M76" s="86"/>
    </row>
    <row r="77" spans="2:13" ht="13">
      <c r="B77" s="151" t="s">
        <v>116</v>
      </c>
      <c r="C77" s="151" t="s">
        <v>415</v>
      </c>
      <c r="D77" s="151" t="s">
        <v>359</v>
      </c>
      <c r="E77" s="151" t="s">
        <v>360</v>
      </c>
      <c r="F77" s="151" t="s">
        <v>361</v>
      </c>
      <c r="G77" s="151" t="b">
        <v>0</v>
      </c>
      <c r="H77" s="151" t="s">
        <v>39</v>
      </c>
      <c r="I77" s="151">
        <v>0.7</v>
      </c>
      <c r="J77" s="151">
        <f>VALUE(_xlfn.IFS(Table242[[#This Row],[Temperatures Delivered]]="Cold Only", "1", Table242[[#This Row],[Temperatures Delivered]]="Cook (ambient) &amp; Cold", "2",Table242[[#This Row],[Temperatures Delivered]]="Hot &amp; Cold", "3"))</f>
        <v>3</v>
      </c>
      <c r="K77" s="152">
        <v>42691</v>
      </c>
      <c r="M77" s="86"/>
    </row>
    <row r="78" spans="2:13" ht="13">
      <c r="B78" s="151" t="s">
        <v>116</v>
      </c>
      <c r="C78" s="151" t="s">
        <v>416</v>
      </c>
      <c r="D78" s="151" t="s">
        <v>359</v>
      </c>
      <c r="E78" s="151" t="s">
        <v>360</v>
      </c>
      <c r="F78" s="151" t="s">
        <v>361</v>
      </c>
      <c r="G78" s="151" t="b">
        <v>0</v>
      </c>
      <c r="H78" s="151" t="s">
        <v>39</v>
      </c>
      <c r="I78" s="151">
        <v>0.8</v>
      </c>
      <c r="J78" s="151">
        <f>VALUE(_xlfn.IFS(Table242[[#This Row],[Temperatures Delivered]]="Cold Only", "1", Table242[[#This Row],[Temperatures Delivered]]="Cook (ambient) &amp; Cold", "2",Table242[[#This Row],[Temperatures Delivered]]="Hot &amp; Cold", "3"))</f>
        <v>3</v>
      </c>
      <c r="K78" s="152">
        <v>42691</v>
      </c>
      <c r="M78" s="86"/>
    </row>
    <row r="79" spans="2:13" ht="13">
      <c r="B79" s="151" t="s">
        <v>296</v>
      </c>
      <c r="C79" s="151">
        <v>601238</v>
      </c>
      <c r="D79" s="151" t="s">
        <v>359</v>
      </c>
      <c r="E79" s="151" t="s">
        <v>360</v>
      </c>
      <c r="F79" s="151" t="s">
        <v>361</v>
      </c>
      <c r="G79" s="151" t="b">
        <v>0</v>
      </c>
      <c r="H79" s="151" t="s">
        <v>39</v>
      </c>
      <c r="I79" s="151">
        <v>0.8</v>
      </c>
      <c r="J79" s="151">
        <f>VALUE(_xlfn.IFS(Table242[[#This Row],[Temperatures Delivered]]="Cold Only", "1", Table242[[#This Row],[Temperatures Delivered]]="Cook (ambient) &amp; Cold", "2",Table242[[#This Row],[Temperatures Delivered]]="Hot &amp; Cold", "3"))</f>
        <v>3</v>
      </c>
      <c r="K79" s="152">
        <v>42692</v>
      </c>
      <c r="M79" s="86"/>
    </row>
    <row r="80" spans="2:13" ht="13">
      <c r="B80" s="151" t="s">
        <v>296</v>
      </c>
      <c r="C80" s="151">
        <v>601237</v>
      </c>
      <c r="D80" s="151" t="s">
        <v>359</v>
      </c>
      <c r="E80" s="151" t="s">
        <v>360</v>
      </c>
      <c r="F80" s="151" t="s">
        <v>361</v>
      </c>
      <c r="G80" s="151" t="b">
        <v>0</v>
      </c>
      <c r="H80" s="151" t="s">
        <v>39</v>
      </c>
      <c r="I80" s="151">
        <v>0.7</v>
      </c>
      <c r="J80" s="151">
        <f>VALUE(_xlfn.IFS(Table242[[#This Row],[Temperatures Delivered]]="Cold Only", "1", Table242[[#This Row],[Temperatures Delivered]]="Cook (ambient) &amp; Cold", "2",Table242[[#This Row],[Temperatures Delivered]]="Hot &amp; Cold", "3"))</f>
        <v>3</v>
      </c>
      <c r="K80" s="152">
        <v>42692</v>
      </c>
      <c r="M80" s="86"/>
    </row>
    <row r="81" spans="2:13" ht="13">
      <c r="B81" s="151" t="s">
        <v>297</v>
      </c>
      <c r="C81" s="151">
        <v>601225</v>
      </c>
      <c r="D81" s="151" t="s">
        <v>359</v>
      </c>
      <c r="E81" s="151" t="s">
        <v>360</v>
      </c>
      <c r="F81" s="151" t="s">
        <v>361</v>
      </c>
      <c r="G81" s="151" t="b">
        <v>0</v>
      </c>
      <c r="H81" s="151" t="s">
        <v>39</v>
      </c>
      <c r="I81" s="151">
        <v>0.8</v>
      </c>
      <c r="J81" s="151">
        <f>VALUE(_xlfn.IFS(Table242[[#This Row],[Temperatures Delivered]]="Cold Only", "1", Table242[[#This Row],[Temperatures Delivered]]="Cook (ambient) &amp; Cold", "2",Table242[[#This Row],[Temperatures Delivered]]="Hot &amp; Cold", "3"))</f>
        <v>3</v>
      </c>
      <c r="K81" s="152">
        <v>42718</v>
      </c>
      <c r="M81" s="86"/>
    </row>
    <row r="82" spans="2:13" ht="13">
      <c r="B82" s="151" t="s">
        <v>297</v>
      </c>
      <c r="C82" s="151">
        <v>601229</v>
      </c>
      <c r="D82" s="151" t="s">
        <v>359</v>
      </c>
      <c r="E82" s="151" t="s">
        <v>360</v>
      </c>
      <c r="F82" s="151" t="s">
        <v>361</v>
      </c>
      <c r="G82" s="151" t="b">
        <v>0</v>
      </c>
      <c r="H82" s="151" t="s">
        <v>39</v>
      </c>
      <c r="I82" s="151">
        <v>0.8</v>
      </c>
      <c r="J82" s="151">
        <f>VALUE(_xlfn.IFS(Table242[[#This Row],[Temperatures Delivered]]="Cold Only", "1", Table242[[#This Row],[Temperatures Delivered]]="Cook (ambient) &amp; Cold", "2",Table242[[#This Row],[Temperatures Delivered]]="Hot &amp; Cold", "3"))</f>
        <v>3</v>
      </c>
      <c r="K82" s="152">
        <v>42718</v>
      </c>
      <c r="M82" s="86"/>
    </row>
    <row r="83" spans="2:13" ht="13">
      <c r="B83" s="151" t="s">
        <v>57</v>
      </c>
      <c r="C83" s="151" t="s">
        <v>197</v>
      </c>
      <c r="D83" s="151" t="s">
        <v>359</v>
      </c>
      <c r="E83" s="151" t="s">
        <v>360</v>
      </c>
      <c r="F83" s="151" t="s">
        <v>361</v>
      </c>
      <c r="G83" s="151" t="b">
        <v>0</v>
      </c>
      <c r="H83" s="151" t="s">
        <v>39</v>
      </c>
      <c r="I83" s="151">
        <v>0.7</v>
      </c>
      <c r="J83" s="151">
        <f>VALUE(_xlfn.IFS(Table242[[#This Row],[Temperatures Delivered]]="Cold Only", "1", Table242[[#This Row],[Temperatures Delivered]]="Cook (ambient) &amp; Cold", "2",Table242[[#This Row],[Temperatures Delivered]]="Hot &amp; Cold", "3"))</f>
        <v>3</v>
      </c>
      <c r="K83" s="152">
        <v>42726</v>
      </c>
      <c r="M83" s="86"/>
    </row>
    <row r="84" spans="2:13" ht="13">
      <c r="B84" s="151" t="s">
        <v>51</v>
      </c>
      <c r="C84" s="151" t="s">
        <v>417</v>
      </c>
      <c r="D84" s="151" t="s">
        <v>359</v>
      </c>
      <c r="E84" s="151" t="s">
        <v>360</v>
      </c>
      <c r="F84" s="151" t="s">
        <v>361</v>
      </c>
      <c r="G84" s="151" t="b">
        <v>0</v>
      </c>
      <c r="H84" s="151" t="s">
        <v>39</v>
      </c>
      <c r="I84" s="151">
        <v>0.7</v>
      </c>
      <c r="J84" s="151">
        <f>VALUE(_xlfn.IFS(Table242[[#This Row],[Temperatures Delivered]]="Cold Only", "1", Table242[[#This Row],[Temperatures Delivered]]="Cook (ambient) &amp; Cold", "2",Table242[[#This Row],[Temperatures Delivered]]="Hot &amp; Cold", "3"))</f>
        <v>3</v>
      </c>
      <c r="K84" s="152">
        <v>42754</v>
      </c>
      <c r="M84" s="86"/>
    </row>
    <row r="85" spans="2:13" ht="13">
      <c r="B85" s="151" t="s">
        <v>51</v>
      </c>
      <c r="C85" s="151" t="s">
        <v>114</v>
      </c>
      <c r="D85" s="151" t="s">
        <v>359</v>
      </c>
      <c r="E85" s="151" t="s">
        <v>360</v>
      </c>
      <c r="F85" s="151" t="s">
        <v>361</v>
      </c>
      <c r="G85" s="151" t="b">
        <v>0</v>
      </c>
      <c r="H85" s="151" t="s">
        <v>39</v>
      </c>
      <c r="I85" s="151">
        <v>0.7</v>
      </c>
      <c r="J85" s="151">
        <f>VALUE(_xlfn.IFS(Table242[[#This Row],[Temperatures Delivered]]="Cold Only", "1", Table242[[#This Row],[Temperatures Delivered]]="Cook (ambient) &amp; Cold", "2",Table242[[#This Row],[Temperatures Delivered]]="Hot &amp; Cold", "3"))</f>
        <v>3</v>
      </c>
      <c r="K85" s="152">
        <v>42754</v>
      </c>
      <c r="M85" s="86"/>
    </row>
    <row r="86" spans="2:13" ht="13">
      <c r="B86" s="151" t="s">
        <v>51</v>
      </c>
      <c r="C86" s="151" t="s">
        <v>418</v>
      </c>
      <c r="D86" s="151" t="s">
        <v>359</v>
      </c>
      <c r="E86" s="151" t="s">
        <v>360</v>
      </c>
      <c r="F86" s="151" t="s">
        <v>361</v>
      </c>
      <c r="G86" s="151" t="b">
        <v>0</v>
      </c>
      <c r="H86" s="151" t="s">
        <v>39</v>
      </c>
      <c r="I86" s="151">
        <v>0.5</v>
      </c>
      <c r="J86" s="151">
        <f>VALUE(_xlfn.IFS(Table242[[#This Row],[Temperatures Delivered]]="Cold Only", "1", Table242[[#This Row],[Temperatures Delivered]]="Cook (ambient) &amp; Cold", "2",Table242[[#This Row],[Temperatures Delivered]]="Hot &amp; Cold", "3"))</f>
        <v>3</v>
      </c>
      <c r="K86" s="152">
        <v>42754</v>
      </c>
      <c r="M86" s="86"/>
    </row>
    <row r="87" spans="2:13" ht="13">
      <c r="B87" s="151" t="s">
        <v>51</v>
      </c>
      <c r="C87" s="151" t="s">
        <v>115</v>
      </c>
      <c r="D87" s="151" t="s">
        <v>359</v>
      </c>
      <c r="E87" s="151" t="s">
        <v>360</v>
      </c>
      <c r="F87" s="151" t="s">
        <v>361</v>
      </c>
      <c r="G87" s="151" t="b">
        <v>0</v>
      </c>
      <c r="H87" s="151" t="s">
        <v>39</v>
      </c>
      <c r="I87" s="151">
        <v>0.5</v>
      </c>
      <c r="J87" s="151">
        <f>VALUE(_xlfn.IFS(Table242[[#This Row],[Temperatures Delivered]]="Cold Only", "1", Table242[[#This Row],[Temperatures Delivered]]="Cook (ambient) &amp; Cold", "2",Table242[[#This Row],[Temperatures Delivered]]="Hot &amp; Cold", "3"))</f>
        <v>3</v>
      </c>
      <c r="K87" s="152">
        <v>42754</v>
      </c>
      <c r="M87" s="86"/>
    </row>
    <row r="88" spans="2:13" ht="13">
      <c r="B88" s="151" t="s">
        <v>51</v>
      </c>
      <c r="C88" s="151" t="s">
        <v>419</v>
      </c>
      <c r="D88" s="151" t="s">
        <v>359</v>
      </c>
      <c r="E88" s="151" t="s">
        <v>360</v>
      </c>
      <c r="F88" s="151" t="s">
        <v>361</v>
      </c>
      <c r="G88" s="151" t="b">
        <v>0</v>
      </c>
      <c r="H88" s="151" t="s">
        <v>39</v>
      </c>
      <c r="I88" s="151">
        <v>0.5</v>
      </c>
      <c r="J88" s="151">
        <f>VALUE(_xlfn.IFS(Table242[[#This Row],[Temperatures Delivered]]="Cold Only", "1", Table242[[#This Row],[Temperatures Delivered]]="Cook (ambient) &amp; Cold", "2",Table242[[#This Row],[Temperatures Delivered]]="Hot &amp; Cold", "3"))</f>
        <v>3</v>
      </c>
      <c r="K88" s="152">
        <v>42754</v>
      </c>
      <c r="M88" s="86"/>
    </row>
    <row r="89" spans="2:13" ht="13">
      <c r="B89" s="151" t="s">
        <v>51</v>
      </c>
      <c r="C89" s="151" t="s">
        <v>233</v>
      </c>
      <c r="D89" s="151" t="s">
        <v>359</v>
      </c>
      <c r="E89" s="151" t="s">
        <v>360</v>
      </c>
      <c r="F89" s="151" t="s">
        <v>361</v>
      </c>
      <c r="G89" s="151" t="b">
        <v>0</v>
      </c>
      <c r="H89" s="151" t="s">
        <v>39</v>
      </c>
      <c r="I89" s="151">
        <v>0.7</v>
      </c>
      <c r="J89" s="151">
        <f>VALUE(_xlfn.IFS(Table242[[#This Row],[Temperatures Delivered]]="Cold Only", "1", Table242[[#This Row],[Temperatures Delivered]]="Cook (ambient) &amp; Cold", "2",Table242[[#This Row],[Temperatures Delivered]]="Hot &amp; Cold", "3"))</f>
        <v>3</v>
      </c>
      <c r="K89" s="152">
        <v>42754</v>
      </c>
      <c r="M89" s="86"/>
    </row>
    <row r="90" spans="2:13" ht="13">
      <c r="B90" s="151" t="s">
        <v>51</v>
      </c>
      <c r="C90" s="151" t="s">
        <v>52</v>
      </c>
      <c r="D90" s="151" t="s">
        <v>359</v>
      </c>
      <c r="E90" s="151" t="s">
        <v>360</v>
      </c>
      <c r="F90" s="151" t="s">
        <v>361</v>
      </c>
      <c r="G90" s="151" t="b">
        <v>0</v>
      </c>
      <c r="H90" s="151" t="s">
        <v>39</v>
      </c>
      <c r="I90" s="151">
        <v>0.7</v>
      </c>
      <c r="J90" s="151">
        <f>VALUE(_xlfn.IFS(Table242[[#This Row],[Temperatures Delivered]]="Cold Only", "1", Table242[[#This Row],[Temperatures Delivered]]="Cook (ambient) &amp; Cold", "2",Table242[[#This Row],[Temperatures Delivered]]="Hot &amp; Cold", "3"))</f>
        <v>3</v>
      </c>
      <c r="K90" s="152">
        <v>42754</v>
      </c>
      <c r="M90" s="86"/>
    </row>
    <row r="91" spans="2:13" ht="13">
      <c r="B91" s="151" t="s">
        <v>51</v>
      </c>
      <c r="C91" s="151" t="s">
        <v>420</v>
      </c>
      <c r="D91" s="151" t="s">
        <v>359</v>
      </c>
      <c r="E91" s="151" t="s">
        <v>360</v>
      </c>
      <c r="F91" s="151" t="s">
        <v>361</v>
      </c>
      <c r="G91" s="151" t="b">
        <v>0</v>
      </c>
      <c r="H91" s="151" t="s">
        <v>39</v>
      </c>
      <c r="I91" s="151">
        <v>0.7</v>
      </c>
      <c r="J91" s="151">
        <f>VALUE(_xlfn.IFS(Table242[[#This Row],[Temperatures Delivered]]="Cold Only", "1", Table242[[#This Row],[Temperatures Delivered]]="Cook (ambient) &amp; Cold", "2",Table242[[#This Row],[Temperatures Delivered]]="Hot &amp; Cold", "3"))</f>
        <v>3</v>
      </c>
      <c r="K91" s="152">
        <v>42754</v>
      </c>
      <c r="M91" s="86"/>
    </row>
    <row r="92" spans="2:13" ht="13">
      <c r="B92" s="151" t="s">
        <v>247</v>
      </c>
      <c r="C92" s="151" t="s">
        <v>248</v>
      </c>
      <c r="D92" s="151" t="s">
        <v>359</v>
      </c>
      <c r="E92" s="151" t="s">
        <v>360</v>
      </c>
      <c r="F92" s="151" t="s">
        <v>361</v>
      </c>
      <c r="G92" s="151" t="b">
        <v>0</v>
      </c>
      <c r="H92" s="151" t="s">
        <v>39</v>
      </c>
      <c r="I92" s="151">
        <v>0.8</v>
      </c>
      <c r="J92" s="151">
        <f>VALUE(_xlfn.IFS(Table242[[#This Row],[Temperatures Delivered]]="Cold Only", "1", Table242[[#This Row],[Temperatures Delivered]]="Cook (ambient) &amp; Cold", "2",Table242[[#This Row],[Temperatures Delivered]]="Hot &amp; Cold", "3"))</f>
        <v>3</v>
      </c>
      <c r="K92" s="152">
        <v>42754</v>
      </c>
      <c r="M92" s="86"/>
    </row>
    <row r="93" spans="2:13" ht="13">
      <c r="B93" s="151" t="s">
        <v>118</v>
      </c>
      <c r="C93" s="151" t="s">
        <v>417</v>
      </c>
      <c r="D93" s="151" t="s">
        <v>359</v>
      </c>
      <c r="E93" s="151" t="s">
        <v>360</v>
      </c>
      <c r="F93" s="151" t="s">
        <v>361</v>
      </c>
      <c r="G93" s="151" t="b">
        <v>0</v>
      </c>
      <c r="H93" s="151" t="s">
        <v>39</v>
      </c>
      <c r="I93" s="151">
        <v>0.7</v>
      </c>
      <c r="J93" s="151">
        <f>VALUE(_xlfn.IFS(Table242[[#This Row],[Temperatures Delivered]]="Cold Only", "1", Table242[[#This Row],[Temperatures Delivered]]="Cook (ambient) &amp; Cold", "2",Table242[[#This Row],[Temperatures Delivered]]="Hot &amp; Cold", "3"))</f>
        <v>3</v>
      </c>
      <c r="K93" s="152">
        <v>42754</v>
      </c>
      <c r="M93" s="86"/>
    </row>
    <row r="94" spans="2:13" ht="13">
      <c r="B94" s="151" t="s">
        <v>118</v>
      </c>
      <c r="C94" s="151" t="s">
        <v>114</v>
      </c>
      <c r="D94" s="151" t="s">
        <v>359</v>
      </c>
      <c r="E94" s="151" t="s">
        <v>360</v>
      </c>
      <c r="F94" s="151" t="s">
        <v>361</v>
      </c>
      <c r="G94" s="151" t="b">
        <v>0</v>
      </c>
      <c r="H94" s="151" t="s">
        <v>39</v>
      </c>
      <c r="I94" s="151">
        <v>0.7</v>
      </c>
      <c r="J94" s="151">
        <f>VALUE(_xlfn.IFS(Table242[[#This Row],[Temperatures Delivered]]="Cold Only", "1", Table242[[#This Row],[Temperatures Delivered]]="Cook (ambient) &amp; Cold", "2",Table242[[#This Row],[Temperatures Delivered]]="Hot &amp; Cold", "3"))</f>
        <v>3</v>
      </c>
      <c r="K94" s="152">
        <v>42754</v>
      </c>
      <c r="M94" s="86"/>
    </row>
    <row r="95" spans="2:13" ht="13">
      <c r="B95" s="151" t="s">
        <v>118</v>
      </c>
      <c r="C95" s="151" t="s">
        <v>418</v>
      </c>
      <c r="D95" s="151" t="s">
        <v>359</v>
      </c>
      <c r="E95" s="151" t="s">
        <v>360</v>
      </c>
      <c r="F95" s="151" t="s">
        <v>361</v>
      </c>
      <c r="G95" s="151" t="b">
        <v>0</v>
      </c>
      <c r="H95" s="151" t="s">
        <v>39</v>
      </c>
      <c r="I95" s="151">
        <v>0.5</v>
      </c>
      <c r="J95" s="151">
        <f>VALUE(_xlfn.IFS(Table242[[#This Row],[Temperatures Delivered]]="Cold Only", "1", Table242[[#This Row],[Temperatures Delivered]]="Cook (ambient) &amp; Cold", "2",Table242[[#This Row],[Temperatures Delivered]]="Hot &amp; Cold", "3"))</f>
        <v>3</v>
      </c>
      <c r="K95" s="152">
        <v>42754</v>
      </c>
      <c r="M95" s="86"/>
    </row>
    <row r="96" spans="2:13" ht="13">
      <c r="B96" s="151" t="s">
        <v>118</v>
      </c>
      <c r="C96" s="151" t="s">
        <v>115</v>
      </c>
      <c r="D96" s="151" t="s">
        <v>359</v>
      </c>
      <c r="E96" s="151" t="s">
        <v>360</v>
      </c>
      <c r="F96" s="151" t="s">
        <v>361</v>
      </c>
      <c r="G96" s="151" t="b">
        <v>0</v>
      </c>
      <c r="H96" s="151" t="s">
        <v>39</v>
      </c>
      <c r="I96" s="151">
        <v>0.5</v>
      </c>
      <c r="J96" s="151">
        <f>VALUE(_xlfn.IFS(Table242[[#This Row],[Temperatures Delivered]]="Cold Only", "1", Table242[[#This Row],[Temperatures Delivered]]="Cook (ambient) &amp; Cold", "2",Table242[[#This Row],[Temperatures Delivered]]="Hot &amp; Cold", "3"))</f>
        <v>3</v>
      </c>
      <c r="K96" s="152">
        <v>42754</v>
      </c>
      <c r="M96" s="86"/>
    </row>
    <row r="97" spans="2:13" ht="13">
      <c r="B97" s="151" t="s">
        <v>118</v>
      </c>
      <c r="C97" s="151" t="s">
        <v>419</v>
      </c>
      <c r="D97" s="151" t="s">
        <v>359</v>
      </c>
      <c r="E97" s="151" t="s">
        <v>360</v>
      </c>
      <c r="F97" s="151" t="s">
        <v>361</v>
      </c>
      <c r="G97" s="151" t="b">
        <v>0</v>
      </c>
      <c r="H97" s="151" t="s">
        <v>39</v>
      </c>
      <c r="I97" s="151">
        <v>0.5</v>
      </c>
      <c r="J97" s="151">
        <f>VALUE(_xlfn.IFS(Table242[[#This Row],[Temperatures Delivered]]="Cold Only", "1", Table242[[#This Row],[Temperatures Delivered]]="Cook (ambient) &amp; Cold", "2",Table242[[#This Row],[Temperatures Delivered]]="Hot &amp; Cold", "3"))</f>
        <v>3</v>
      </c>
      <c r="K97" s="152">
        <v>42754</v>
      </c>
      <c r="M97" s="86"/>
    </row>
    <row r="98" spans="2:13" ht="13">
      <c r="B98" s="151" t="s">
        <v>118</v>
      </c>
      <c r="C98" s="151" t="s">
        <v>233</v>
      </c>
      <c r="D98" s="151" t="s">
        <v>359</v>
      </c>
      <c r="E98" s="151" t="s">
        <v>360</v>
      </c>
      <c r="F98" s="151" t="s">
        <v>361</v>
      </c>
      <c r="G98" s="151" t="b">
        <v>0</v>
      </c>
      <c r="H98" s="151" t="s">
        <v>39</v>
      </c>
      <c r="I98" s="151">
        <v>0.7</v>
      </c>
      <c r="J98" s="151">
        <f>VALUE(_xlfn.IFS(Table242[[#This Row],[Temperatures Delivered]]="Cold Only", "1", Table242[[#This Row],[Temperatures Delivered]]="Cook (ambient) &amp; Cold", "2",Table242[[#This Row],[Temperatures Delivered]]="Hot &amp; Cold", "3"))</f>
        <v>3</v>
      </c>
      <c r="K98" s="152">
        <v>42754</v>
      </c>
      <c r="M98" s="86"/>
    </row>
    <row r="99" spans="2:13" ht="13">
      <c r="B99" s="151" t="s">
        <v>118</v>
      </c>
      <c r="C99" s="151" t="s">
        <v>52</v>
      </c>
      <c r="D99" s="151" t="s">
        <v>359</v>
      </c>
      <c r="E99" s="151" t="s">
        <v>360</v>
      </c>
      <c r="F99" s="151" t="s">
        <v>361</v>
      </c>
      <c r="G99" s="151" t="b">
        <v>0</v>
      </c>
      <c r="H99" s="151" t="s">
        <v>39</v>
      </c>
      <c r="I99" s="151">
        <v>0.7</v>
      </c>
      <c r="J99" s="151">
        <f>VALUE(_xlfn.IFS(Table242[[#This Row],[Temperatures Delivered]]="Cold Only", "1", Table242[[#This Row],[Temperatures Delivered]]="Cook (ambient) &amp; Cold", "2",Table242[[#This Row],[Temperatures Delivered]]="Hot &amp; Cold", "3"))</f>
        <v>3</v>
      </c>
      <c r="K99" s="152">
        <v>42754</v>
      </c>
      <c r="M99" s="86"/>
    </row>
    <row r="100" spans="2:13" ht="13">
      <c r="B100" s="151" t="s">
        <v>118</v>
      </c>
      <c r="C100" s="151" t="s">
        <v>420</v>
      </c>
      <c r="D100" s="151" t="s">
        <v>359</v>
      </c>
      <c r="E100" s="151" t="s">
        <v>360</v>
      </c>
      <c r="F100" s="151" t="s">
        <v>361</v>
      </c>
      <c r="G100" s="151" t="b">
        <v>0</v>
      </c>
      <c r="H100" s="151" t="s">
        <v>39</v>
      </c>
      <c r="I100" s="151">
        <v>0.7</v>
      </c>
      <c r="J100" s="151">
        <f>VALUE(_xlfn.IFS(Table242[[#This Row],[Temperatures Delivered]]="Cold Only", "1", Table242[[#This Row],[Temperatures Delivered]]="Cook (ambient) &amp; Cold", "2",Table242[[#This Row],[Temperatures Delivered]]="Hot &amp; Cold", "3"))</f>
        <v>3</v>
      </c>
      <c r="K100" s="152">
        <v>42754</v>
      </c>
      <c r="M100" s="86"/>
    </row>
    <row r="101" spans="2:13" ht="13">
      <c r="B101" s="151" t="s">
        <v>421</v>
      </c>
      <c r="C101" s="151" t="s">
        <v>82</v>
      </c>
      <c r="D101" s="151" t="s">
        <v>359</v>
      </c>
      <c r="E101" s="151" t="s">
        <v>360</v>
      </c>
      <c r="F101" s="151" t="s">
        <v>361</v>
      </c>
      <c r="G101" s="151" t="b">
        <v>0</v>
      </c>
      <c r="H101" s="151" t="s">
        <v>39</v>
      </c>
      <c r="I101" s="151">
        <v>0.7</v>
      </c>
      <c r="J101" s="151">
        <f>VALUE(_xlfn.IFS(Table242[[#This Row],[Temperatures Delivered]]="Cold Only", "1", Table242[[#This Row],[Temperatures Delivered]]="Cook (ambient) &amp; Cold", "2",Table242[[#This Row],[Temperatures Delivered]]="Hot &amp; Cold", "3"))</f>
        <v>3</v>
      </c>
      <c r="K101" s="152">
        <v>42795</v>
      </c>
      <c r="M101" s="86"/>
    </row>
    <row r="102" spans="2:13" ht="13">
      <c r="B102" s="151" t="s">
        <v>421</v>
      </c>
      <c r="C102" s="151" t="s">
        <v>83</v>
      </c>
      <c r="D102" s="151" t="s">
        <v>359</v>
      </c>
      <c r="E102" s="151" t="s">
        <v>360</v>
      </c>
      <c r="F102" s="151" t="s">
        <v>361</v>
      </c>
      <c r="G102" s="151" t="b">
        <v>0</v>
      </c>
      <c r="H102" s="151" t="s">
        <v>39</v>
      </c>
      <c r="I102" s="151">
        <v>0.5</v>
      </c>
      <c r="J102" s="151">
        <f>VALUE(_xlfn.IFS(Table242[[#This Row],[Temperatures Delivered]]="Cold Only", "1", Table242[[#This Row],[Temperatures Delivered]]="Cook (ambient) &amp; Cold", "2",Table242[[#This Row],[Temperatures Delivered]]="Hot &amp; Cold", "3"))</f>
        <v>3</v>
      </c>
      <c r="K102" s="152">
        <v>42795</v>
      </c>
      <c r="M102" s="86"/>
    </row>
    <row r="103" spans="2:13" ht="13">
      <c r="B103" s="151" t="s">
        <v>421</v>
      </c>
      <c r="C103" s="151" t="s">
        <v>422</v>
      </c>
      <c r="D103" s="151" t="s">
        <v>359</v>
      </c>
      <c r="E103" s="151" t="s">
        <v>360</v>
      </c>
      <c r="F103" s="151" t="s">
        <v>361</v>
      </c>
      <c r="G103" s="151" t="b">
        <v>0</v>
      </c>
      <c r="H103" s="151" t="s">
        <v>39</v>
      </c>
      <c r="I103" s="151">
        <v>0.5</v>
      </c>
      <c r="J103" s="151">
        <f>VALUE(_xlfn.IFS(Table242[[#This Row],[Temperatures Delivered]]="Cold Only", "1", Table242[[#This Row],[Temperatures Delivered]]="Cook (ambient) &amp; Cold", "2",Table242[[#This Row],[Temperatures Delivered]]="Hot &amp; Cold", "3"))</f>
        <v>3</v>
      </c>
      <c r="K103" s="152">
        <v>42795</v>
      </c>
      <c r="M103" s="86"/>
    </row>
    <row r="104" spans="2:13" ht="13">
      <c r="B104" s="151" t="s">
        <v>421</v>
      </c>
      <c r="C104" s="151" t="s">
        <v>203</v>
      </c>
      <c r="D104" s="151" t="s">
        <v>359</v>
      </c>
      <c r="E104" s="151" t="s">
        <v>360</v>
      </c>
      <c r="F104" s="151" t="s">
        <v>361</v>
      </c>
      <c r="G104" s="151" t="b">
        <v>0</v>
      </c>
      <c r="H104" s="151" t="s">
        <v>39</v>
      </c>
      <c r="I104" s="151">
        <v>0.7</v>
      </c>
      <c r="J104" s="151">
        <f>VALUE(_xlfn.IFS(Table242[[#This Row],[Temperatures Delivered]]="Cold Only", "1", Table242[[#This Row],[Temperatures Delivered]]="Cook (ambient) &amp; Cold", "2",Table242[[#This Row],[Temperatures Delivered]]="Hot &amp; Cold", "3"))</f>
        <v>3</v>
      </c>
      <c r="K104" s="152">
        <v>42795</v>
      </c>
      <c r="M104" s="86"/>
    </row>
    <row r="105" spans="2:13" ht="13">
      <c r="B105" s="151" t="s">
        <v>42</v>
      </c>
      <c r="C105" s="151" t="s">
        <v>423</v>
      </c>
      <c r="D105" s="151" t="s">
        <v>359</v>
      </c>
      <c r="E105" s="151" t="s">
        <v>360</v>
      </c>
      <c r="F105" s="151" t="s">
        <v>361</v>
      </c>
      <c r="G105" s="151" t="b">
        <v>0</v>
      </c>
      <c r="H105" s="151" t="s">
        <v>39</v>
      </c>
      <c r="I105" s="151">
        <v>0.7</v>
      </c>
      <c r="J105" s="151">
        <f>VALUE(_xlfn.IFS(Table242[[#This Row],[Temperatures Delivered]]="Cold Only", "1", Table242[[#This Row],[Temperatures Delivered]]="Cook (ambient) &amp; Cold", "2",Table242[[#This Row],[Temperatures Delivered]]="Hot &amp; Cold", "3"))</f>
        <v>3</v>
      </c>
      <c r="K105" s="152">
        <v>42795</v>
      </c>
      <c r="M105" s="86"/>
    </row>
    <row r="106" spans="2:13" ht="13">
      <c r="B106" s="151" t="s">
        <v>42</v>
      </c>
      <c r="C106" s="151" t="s">
        <v>424</v>
      </c>
      <c r="D106" s="151" t="s">
        <v>359</v>
      </c>
      <c r="E106" s="151" t="s">
        <v>360</v>
      </c>
      <c r="F106" s="151" t="s">
        <v>361</v>
      </c>
      <c r="G106" s="151" t="b">
        <v>0</v>
      </c>
      <c r="H106" s="151" t="s">
        <v>39</v>
      </c>
      <c r="I106" s="151">
        <v>0.7</v>
      </c>
      <c r="J106" s="151">
        <f>VALUE(_xlfn.IFS(Table242[[#This Row],[Temperatures Delivered]]="Cold Only", "1", Table242[[#This Row],[Temperatures Delivered]]="Cook (ambient) &amp; Cold", "2",Table242[[#This Row],[Temperatures Delivered]]="Hot &amp; Cold", "3"))</f>
        <v>3</v>
      </c>
      <c r="K106" s="152">
        <v>42795</v>
      </c>
      <c r="M106" s="86"/>
    </row>
    <row r="107" spans="2:13" ht="13">
      <c r="B107" s="151" t="s">
        <v>42</v>
      </c>
      <c r="C107" s="151" t="s">
        <v>425</v>
      </c>
      <c r="D107" s="151" t="s">
        <v>359</v>
      </c>
      <c r="E107" s="151" t="s">
        <v>360</v>
      </c>
      <c r="F107" s="151" t="s">
        <v>361</v>
      </c>
      <c r="G107" s="151" t="b">
        <v>0</v>
      </c>
      <c r="H107" s="151" t="s">
        <v>39</v>
      </c>
      <c r="I107" s="151">
        <v>0.7</v>
      </c>
      <c r="J107" s="151">
        <f>VALUE(_xlfn.IFS(Table242[[#This Row],[Temperatures Delivered]]="Cold Only", "1", Table242[[#This Row],[Temperatures Delivered]]="Cook (ambient) &amp; Cold", "2",Table242[[#This Row],[Temperatures Delivered]]="Hot &amp; Cold", "3"))</f>
        <v>3</v>
      </c>
      <c r="K107" s="152">
        <v>42795</v>
      </c>
      <c r="M107" s="86"/>
    </row>
    <row r="108" spans="2:13" ht="13">
      <c r="B108" s="151" t="s">
        <v>42</v>
      </c>
      <c r="C108" s="151" t="s">
        <v>426</v>
      </c>
      <c r="D108" s="151" t="s">
        <v>359</v>
      </c>
      <c r="E108" s="151" t="s">
        <v>360</v>
      </c>
      <c r="F108" s="151" t="s">
        <v>361</v>
      </c>
      <c r="G108" s="151" t="b">
        <v>0</v>
      </c>
      <c r="H108" s="151" t="s">
        <v>39</v>
      </c>
      <c r="I108" s="151">
        <v>0.5</v>
      </c>
      <c r="J108" s="151">
        <f>VALUE(_xlfn.IFS(Table242[[#This Row],[Temperatures Delivered]]="Cold Only", "1", Table242[[#This Row],[Temperatures Delivered]]="Cook (ambient) &amp; Cold", "2",Table242[[#This Row],[Temperatures Delivered]]="Hot &amp; Cold", "3"))</f>
        <v>3</v>
      </c>
      <c r="K108" s="152">
        <v>42795</v>
      </c>
      <c r="M108" s="86"/>
    </row>
    <row r="109" spans="2:13" ht="13">
      <c r="B109" s="151" t="s">
        <v>57</v>
      </c>
      <c r="C109" s="151" t="s">
        <v>58</v>
      </c>
      <c r="D109" s="151" t="s">
        <v>391</v>
      </c>
      <c r="E109" s="151" t="s">
        <v>360</v>
      </c>
      <c r="F109" s="151" t="s">
        <v>361</v>
      </c>
      <c r="G109" s="151" t="b">
        <v>0</v>
      </c>
      <c r="H109" s="151" t="s">
        <v>39</v>
      </c>
      <c r="I109" s="151">
        <v>0.6</v>
      </c>
      <c r="J109" s="151">
        <f>VALUE(_xlfn.IFS(Table242[[#This Row],[Temperatures Delivered]]="Cold Only", "1", Table242[[#This Row],[Temperatures Delivered]]="Cook (ambient) &amp; Cold", "2",Table242[[#This Row],[Temperatures Delivered]]="Hot &amp; Cold", "3"))</f>
        <v>3</v>
      </c>
      <c r="K109" s="152">
        <v>42879</v>
      </c>
      <c r="M109" s="86"/>
    </row>
    <row r="110" spans="2:13" ht="13">
      <c r="B110" s="151" t="s">
        <v>57</v>
      </c>
      <c r="C110" s="151" t="s">
        <v>427</v>
      </c>
      <c r="D110" s="151" t="s">
        <v>391</v>
      </c>
      <c r="E110" s="151" t="s">
        <v>360</v>
      </c>
      <c r="F110" s="151" t="s">
        <v>361</v>
      </c>
      <c r="G110" s="151" t="b">
        <v>0</v>
      </c>
      <c r="H110" s="151" t="s">
        <v>39</v>
      </c>
      <c r="I110" s="151">
        <v>0.6</v>
      </c>
      <c r="J110" s="151">
        <f>VALUE(_xlfn.IFS(Table242[[#This Row],[Temperatures Delivered]]="Cold Only", "1", Table242[[#This Row],[Temperatures Delivered]]="Cook (ambient) &amp; Cold", "2",Table242[[#This Row],[Temperatures Delivered]]="Hot &amp; Cold", "3"))</f>
        <v>3</v>
      </c>
      <c r="K110" s="152">
        <v>42879</v>
      </c>
      <c r="M110" s="86"/>
    </row>
    <row r="111" spans="2:13" ht="13">
      <c r="B111" s="151" t="s">
        <v>185</v>
      </c>
      <c r="C111" s="151" t="s">
        <v>188</v>
      </c>
      <c r="D111" s="151" t="s">
        <v>359</v>
      </c>
      <c r="E111" s="151" t="s">
        <v>360</v>
      </c>
      <c r="F111" s="151" t="s">
        <v>361</v>
      </c>
      <c r="G111" s="151" t="b">
        <v>0</v>
      </c>
      <c r="H111" s="151" t="s">
        <v>39</v>
      </c>
      <c r="I111" s="151">
        <v>0.9</v>
      </c>
      <c r="J111" s="151">
        <f>VALUE(_xlfn.IFS(Table242[[#This Row],[Temperatures Delivered]]="Cold Only", "1", Table242[[#This Row],[Temperatures Delivered]]="Cook (ambient) &amp; Cold", "2",Table242[[#This Row],[Temperatures Delivered]]="Hot &amp; Cold", "3"))</f>
        <v>3</v>
      </c>
      <c r="K111" s="152">
        <v>42895</v>
      </c>
      <c r="M111" s="86"/>
    </row>
    <row r="112" spans="2:13" ht="13">
      <c r="B112" s="151" t="s">
        <v>271</v>
      </c>
      <c r="C112" s="151" t="s">
        <v>291</v>
      </c>
      <c r="D112" s="151" t="s">
        <v>391</v>
      </c>
      <c r="E112" s="151" t="s">
        <v>360</v>
      </c>
      <c r="F112" s="151" t="s">
        <v>361</v>
      </c>
      <c r="G112" s="151" t="b">
        <v>0</v>
      </c>
      <c r="H112" s="151" t="s">
        <v>39</v>
      </c>
      <c r="I112" s="151">
        <v>0.7</v>
      </c>
      <c r="J112" s="151">
        <f>VALUE(_xlfn.IFS(Table242[[#This Row],[Temperatures Delivered]]="Cold Only", "1", Table242[[#This Row],[Temperatures Delivered]]="Cook (ambient) &amp; Cold", "2",Table242[[#This Row],[Temperatures Delivered]]="Hot &amp; Cold", "3"))</f>
        <v>3</v>
      </c>
      <c r="K112" s="152">
        <v>42942</v>
      </c>
      <c r="M112" s="86"/>
    </row>
    <row r="113" spans="2:13" ht="13">
      <c r="B113" s="151" t="s">
        <v>271</v>
      </c>
      <c r="C113" s="151" t="s">
        <v>274</v>
      </c>
      <c r="D113" s="151" t="s">
        <v>359</v>
      </c>
      <c r="E113" s="151" t="s">
        <v>360</v>
      </c>
      <c r="F113" s="151" t="s">
        <v>361</v>
      </c>
      <c r="G113" s="151" t="b">
        <v>0</v>
      </c>
      <c r="H113" s="151" t="s">
        <v>39</v>
      </c>
      <c r="I113" s="151">
        <v>0.7</v>
      </c>
      <c r="J113" s="151">
        <f>VALUE(_xlfn.IFS(Table242[[#This Row],[Temperatures Delivered]]="Cold Only", "1", Table242[[#This Row],[Temperatures Delivered]]="Cook (ambient) &amp; Cold", "2",Table242[[#This Row],[Temperatures Delivered]]="Hot &amp; Cold", "3"))</f>
        <v>3</v>
      </c>
      <c r="K113" s="152">
        <v>42942</v>
      </c>
      <c r="M113" s="86"/>
    </row>
    <row r="114" spans="2:13" ht="13">
      <c r="B114" s="151" t="s">
        <v>271</v>
      </c>
      <c r="C114" s="151" t="s">
        <v>272</v>
      </c>
      <c r="D114" s="151" t="s">
        <v>359</v>
      </c>
      <c r="E114" s="151" t="s">
        <v>360</v>
      </c>
      <c r="F114" s="151" t="s">
        <v>361</v>
      </c>
      <c r="G114" s="151" t="b">
        <v>0</v>
      </c>
      <c r="H114" s="151" t="s">
        <v>39</v>
      </c>
      <c r="I114" s="151">
        <v>0.8</v>
      </c>
      <c r="J114" s="151">
        <f>VALUE(_xlfn.IFS(Table242[[#This Row],[Temperatures Delivered]]="Cold Only", "1", Table242[[#This Row],[Temperatures Delivered]]="Cook (ambient) &amp; Cold", "2",Table242[[#This Row],[Temperatures Delivered]]="Hot &amp; Cold", "3"))</f>
        <v>3</v>
      </c>
      <c r="K114" s="152">
        <v>42942</v>
      </c>
      <c r="M114" s="86"/>
    </row>
    <row r="115" spans="2:13" ht="13">
      <c r="B115" s="151" t="s">
        <v>297</v>
      </c>
      <c r="C115" s="151">
        <v>601240</v>
      </c>
      <c r="D115" s="151" t="s">
        <v>359</v>
      </c>
      <c r="E115" s="151" t="s">
        <v>360</v>
      </c>
      <c r="F115" s="151" t="s">
        <v>361</v>
      </c>
      <c r="G115" s="151" t="b">
        <v>0</v>
      </c>
      <c r="H115" s="151" t="s">
        <v>39</v>
      </c>
      <c r="I115" s="151">
        <v>0.8</v>
      </c>
      <c r="J115" s="151">
        <f>VALUE(_xlfn.IFS(Table242[[#This Row],[Temperatures Delivered]]="Cold Only", "1", Table242[[#This Row],[Temperatures Delivered]]="Cook (ambient) &amp; Cold", "2",Table242[[#This Row],[Temperatures Delivered]]="Hot &amp; Cold", "3"))</f>
        <v>3</v>
      </c>
      <c r="K115" s="152">
        <v>42942</v>
      </c>
      <c r="M115" s="86"/>
    </row>
    <row r="116" spans="2:13" ht="13">
      <c r="B116" s="151" t="s">
        <v>297</v>
      </c>
      <c r="C116" s="151">
        <v>601241</v>
      </c>
      <c r="D116" s="151" t="s">
        <v>359</v>
      </c>
      <c r="E116" s="151" t="s">
        <v>360</v>
      </c>
      <c r="F116" s="151" t="s">
        <v>361</v>
      </c>
      <c r="G116" s="151" t="b">
        <v>0</v>
      </c>
      <c r="H116" s="151" t="s">
        <v>39</v>
      </c>
      <c r="I116" s="151">
        <v>0.8</v>
      </c>
      <c r="J116" s="151">
        <f>VALUE(_xlfn.IFS(Table242[[#This Row],[Temperatures Delivered]]="Cold Only", "1", Table242[[#This Row],[Temperatures Delivered]]="Cook (ambient) &amp; Cold", "2",Table242[[#This Row],[Temperatures Delivered]]="Hot &amp; Cold", "3"))</f>
        <v>3</v>
      </c>
      <c r="K116" s="152">
        <v>42942</v>
      </c>
      <c r="M116" s="86"/>
    </row>
    <row r="117" spans="2:13" ht="13">
      <c r="B117" s="151" t="s">
        <v>51</v>
      </c>
      <c r="C117" s="151" t="s">
        <v>428</v>
      </c>
      <c r="D117" s="151" t="s">
        <v>359</v>
      </c>
      <c r="E117" s="151" t="s">
        <v>360</v>
      </c>
      <c r="F117" s="151" t="s">
        <v>361</v>
      </c>
      <c r="G117" s="151" t="b">
        <v>0</v>
      </c>
      <c r="H117" s="151" t="s">
        <v>39</v>
      </c>
      <c r="I117" s="151">
        <v>0.7</v>
      </c>
      <c r="J117" s="151">
        <f>VALUE(_xlfn.IFS(Table242[[#This Row],[Temperatures Delivered]]="Cold Only", "1", Table242[[#This Row],[Temperatures Delivered]]="Cook (ambient) &amp; Cold", "2",Table242[[#This Row],[Temperatures Delivered]]="Hot &amp; Cold", "3"))</f>
        <v>3</v>
      </c>
      <c r="K117" s="152">
        <v>42943</v>
      </c>
      <c r="M117" s="86"/>
    </row>
    <row r="118" spans="2:13" ht="13">
      <c r="B118" s="151" t="s">
        <v>118</v>
      </c>
      <c r="C118" s="151" t="s">
        <v>428</v>
      </c>
      <c r="D118" s="151" t="s">
        <v>359</v>
      </c>
      <c r="E118" s="151" t="s">
        <v>360</v>
      </c>
      <c r="F118" s="151" t="s">
        <v>361</v>
      </c>
      <c r="G118" s="151" t="b">
        <v>0</v>
      </c>
      <c r="H118" s="151" t="s">
        <v>39</v>
      </c>
      <c r="I118" s="151">
        <v>0.7</v>
      </c>
      <c r="J118" s="151">
        <f>VALUE(_xlfn.IFS(Table242[[#This Row],[Temperatures Delivered]]="Cold Only", "1", Table242[[#This Row],[Temperatures Delivered]]="Cook (ambient) &amp; Cold", "2",Table242[[#This Row],[Temperatures Delivered]]="Hot &amp; Cold", "3"))</f>
        <v>3</v>
      </c>
      <c r="K118" s="152">
        <v>42943</v>
      </c>
      <c r="M118" s="86"/>
    </row>
    <row r="119" spans="2:13" ht="13">
      <c r="B119" s="151" t="s">
        <v>247</v>
      </c>
      <c r="C119" s="151" t="s">
        <v>429</v>
      </c>
      <c r="D119" s="151" t="s">
        <v>359</v>
      </c>
      <c r="E119" s="151" t="s">
        <v>360</v>
      </c>
      <c r="F119" s="151" t="s">
        <v>361</v>
      </c>
      <c r="G119" s="151" t="b">
        <v>0</v>
      </c>
      <c r="H119" s="151" t="s">
        <v>39</v>
      </c>
      <c r="I119" s="151">
        <v>0.5</v>
      </c>
      <c r="J119" s="151">
        <f>VALUE(_xlfn.IFS(Table242[[#This Row],[Temperatures Delivered]]="Cold Only", "1", Table242[[#This Row],[Temperatures Delivered]]="Cook (ambient) &amp; Cold", "2",Table242[[#This Row],[Temperatures Delivered]]="Hot &amp; Cold", "3"))</f>
        <v>3</v>
      </c>
      <c r="K119" s="152">
        <v>42943</v>
      </c>
      <c r="M119" s="86"/>
    </row>
    <row r="120" spans="2:13" ht="13">
      <c r="B120" s="151" t="s">
        <v>42</v>
      </c>
      <c r="C120" s="151" t="s">
        <v>430</v>
      </c>
      <c r="D120" s="151" t="s">
        <v>359</v>
      </c>
      <c r="E120" s="151" t="s">
        <v>360</v>
      </c>
      <c r="F120" s="151" t="s">
        <v>361</v>
      </c>
      <c r="G120" s="151" t="b">
        <v>0</v>
      </c>
      <c r="H120" s="151" t="s">
        <v>39</v>
      </c>
      <c r="I120" s="151">
        <v>0.7</v>
      </c>
      <c r="J120" s="151">
        <f>VALUE(_xlfn.IFS(Table242[[#This Row],[Temperatures Delivered]]="Cold Only", "1", Table242[[#This Row],[Temperatures Delivered]]="Cook (ambient) &amp; Cold", "2",Table242[[#This Row],[Temperatures Delivered]]="Hot &amp; Cold", "3"))</f>
        <v>3</v>
      </c>
      <c r="K120" s="152">
        <v>42958</v>
      </c>
      <c r="M120" s="86"/>
    </row>
    <row r="121" spans="2:13" ht="13">
      <c r="B121" s="151" t="s">
        <v>42</v>
      </c>
      <c r="C121" s="151" t="s">
        <v>431</v>
      </c>
      <c r="D121" s="151" t="s">
        <v>359</v>
      </c>
      <c r="E121" s="151" t="s">
        <v>360</v>
      </c>
      <c r="F121" s="151" t="s">
        <v>361</v>
      </c>
      <c r="G121" s="151" t="b">
        <v>0</v>
      </c>
      <c r="H121" s="151" t="s">
        <v>39</v>
      </c>
      <c r="I121" s="151">
        <v>0.7</v>
      </c>
      <c r="J121" s="151">
        <f>VALUE(_xlfn.IFS(Table242[[#This Row],[Temperatures Delivered]]="Cold Only", "1", Table242[[#This Row],[Temperatures Delivered]]="Cook (ambient) &amp; Cold", "2",Table242[[#This Row],[Temperatures Delivered]]="Hot &amp; Cold", "3"))</f>
        <v>3</v>
      </c>
      <c r="K121" s="152">
        <v>43028</v>
      </c>
      <c r="M121" s="86"/>
    </row>
    <row r="122" spans="2:13" ht="13">
      <c r="B122" s="151" t="s">
        <v>42</v>
      </c>
      <c r="C122" s="151" t="s">
        <v>432</v>
      </c>
      <c r="D122" s="151" t="s">
        <v>359</v>
      </c>
      <c r="E122" s="151" t="s">
        <v>360</v>
      </c>
      <c r="F122" s="151" t="s">
        <v>361</v>
      </c>
      <c r="G122" s="151" t="b">
        <v>0</v>
      </c>
      <c r="H122" s="151" t="s">
        <v>39</v>
      </c>
      <c r="I122" s="151">
        <v>0.5</v>
      </c>
      <c r="J122" s="151">
        <f>VALUE(_xlfn.IFS(Table242[[#This Row],[Temperatures Delivered]]="Cold Only", "1", Table242[[#This Row],[Temperatures Delivered]]="Cook (ambient) &amp; Cold", "2",Table242[[#This Row],[Temperatures Delivered]]="Hot &amp; Cold", "3"))</f>
        <v>3</v>
      </c>
      <c r="K122" s="152">
        <v>43028</v>
      </c>
      <c r="M122" s="86"/>
    </row>
    <row r="123" spans="2:13" ht="13">
      <c r="B123" s="151" t="s">
        <v>42</v>
      </c>
      <c r="C123" s="151" t="s">
        <v>56</v>
      </c>
      <c r="D123" s="151" t="s">
        <v>391</v>
      </c>
      <c r="E123" s="151" t="s">
        <v>360</v>
      </c>
      <c r="F123" s="151" t="s">
        <v>361</v>
      </c>
      <c r="G123" s="151" t="b">
        <v>0</v>
      </c>
      <c r="H123" s="151" t="s">
        <v>39</v>
      </c>
      <c r="I123" s="151">
        <v>0.6</v>
      </c>
      <c r="J123" s="151">
        <f>VALUE(_xlfn.IFS(Table242[[#This Row],[Temperatures Delivered]]="Cold Only", "1", Table242[[#This Row],[Temperatures Delivered]]="Cook (ambient) &amp; Cold", "2",Table242[[#This Row],[Temperatures Delivered]]="Hot &amp; Cold", "3"))</f>
        <v>3</v>
      </c>
      <c r="K123" s="152">
        <v>43028</v>
      </c>
      <c r="M123" s="86"/>
    </row>
    <row r="124" spans="2:13" ht="13">
      <c r="B124" s="151" t="s">
        <v>410</v>
      </c>
      <c r="C124" s="151" t="s">
        <v>433</v>
      </c>
      <c r="D124" s="151" t="s">
        <v>359</v>
      </c>
      <c r="E124" s="151" t="s">
        <v>360</v>
      </c>
      <c r="F124" s="151" t="s">
        <v>361</v>
      </c>
      <c r="G124" s="151" t="b">
        <v>0</v>
      </c>
      <c r="H124" s="151" t="s">
        <v>39</v>
      </c>
      <c r="I124" s="151">
        <v>0.8</v>
      </c>
      <c r="J124" s="151">
        <f>VALUE(_xlfn.IFS(Table242[[#This Row],[Temperatures Delivered]]="Cold Only", "1", Table242[[#This Row],[Temperatures Delivered]]="Cook (ambient) &amp; Cold", "2",Table242[[#This Row],[Temperatures Delivered]]="Hot &amp; Cold", "3"))</f>
        <v>3</v>
      </c>
      <c r="K124" s="152">
        <v>43054</v>
      </c>
      <c r="M124" s="86"/>
    </row>
    <row r="125" spans="2:13" ht="13">
      <c r="B125" s="151" t="s">
        <v>116</v>
      </c>
      <c r="C125" s="151" t="s">
        <v>216</v>
      </c>
      <c r="D125" s="151" t="s">
        <v>359</v>
      </c>
      <c r="E125" s="151" t="s">
        <v>360</v>
      </c>
      <c r="F125" s="151" t="s">
        <v>361</v>
      </c>
      <c r="G125" s="151" t="b">
        <v>0</v>
      </c>
      <c r="H125" s="151" t="s">
        <v>39</v>
      </c>
      <c r="I125" s="151">
        <v>0.7</v>
      </c>
      <c r="J125" s="151">
        <f>VALUE(_xlfn.IFS(Table242[[#This Row],[Temperatures Delivered]]="Cold Only", "1", Table242[[#This Row],[Temperatures Delivered]]="Cook (ambient) &amp; Cold", "2",Table242[[#This Row],[Temperatures Delivered]]="Hot &amp; Cold", "3"))</f>
        <v>3</v>
      </c>
      <c r="K125" s="152">
        <v>43054</v>
      </c>
      <c r="M125" s="86"/>
    </row>
    <row r="126" spans="2:13" ht="26">
      <c r="B126" s="151" t="s">
        <v>116</v>
      </c>
      <c r="C126" s="151" t="s">
        <v>434</v>
      </c>
      <c r="D126" s="151" t="s">
        <v>359</v>
      </c>
      <c r="E126" s="151" t="s">
        <v>360</v>
      </c>
      <c r="F126" s="151" t="s">
        <v>361</v>
      </c>
      <c r="G126" s="151" t="b">
        <v>0</v>
      </c>
      <c r="H126" s="151" t="s">
        <v>725</v>
      </c>
      <c r="I126" s="151"/>
      <c r="J126" s="151">
        <f>VALUE(_xlfn.IFS(Table242[[#This Row],[Temperatures Delivered]]="Cold Only", "1", Table242[[#This Row],[Temperatures Delivered]]="Cook (ambient) &amp; Cold", "2",Table242[[#This Row],[Temperatures Delivered]]="Hot &amp; Cold", "3"))</f>
        <v>2</v>
      </c>
      <c r="K126" s="152">
        <v>43054</v>
      </c>
      <c r="M126" s="86"/>
    </row>
    <row r="127" spans="2:13" ht="13">
      <c r="B127" s="151" t="s">
        <v>370</v>
      </c>
      <c r="C127" s="151" t="s">
        <v>435</v>
      </c>
      <c r="D127" s="151" t="s">
        <v>359</v>
      </c>
      <c r="E127" s="151" t="s">
        <v>436</v>
      </c>
      <c r="F127" s="151" t="s">
        <v>361</v>
      </c>
      <c r="G127" s="151" t="b">
        <v>0</v>
      </c>
      <c r="H127" s="151" t="s">
        <v>39</v>
      </c>
      <c r="I127" s="151">
        <v>0.7</v>
      </c>
      <c r="J127" s="151">
        <f>VALUE(_xlfn.IFS(Table242[[#This Row],[Temperatures Delivered]]="Cold Only", "1", Table242[[#This Row],[Temperatures Delivered]]="Cook (ambient) &amp; Cold", "2",Table242[[#This Row],[Temperatures Delivered]]="Hot &amp; Cold", "3"))</f>
        <v>3</v>
      </c>
      <c r="K127" s="152">
        <v>43095</v>
      </c>
      <c r="M127" s="86"/>
    </row>
    <row r="128" spans="2:13" ht="13">
      <c r="B128" s="151" t="s">
        <v>42</v>
      </c>
      <c r="C128" s="151" t="s">
        <v>437</v>
      </c>
      <c r="D128" s="151" t="s">
        <v>359</v>
      </c>
      <c r="E128" s="151" t="s">
        <v>360</v>
      </c>
      <c r="F128" s="151" t="s">
        <v>361</v>
      </c>
      <c r="G128" s="151" t="b">
        <v>0</v>
      </c>
      <c r="H128" s="151" t="s">
        <v>39</v>
      </c>
      <c r="I128" s="151">
        <v>0.7</v>
      </c>
      <c r="J128" s="151">
        <f>VALUE(_xlfn.IFS(Table242[[#This Row],[Temperatures Delivered]]="Cold Only", "1", Table242[[#This Row],[Temperatures Delivered]]="Cook (ambient) &amp; Cold", "2",Table242[[#This Row],[Temperatures Delivered]]="Hot &amp; Cold", "3"))</f>
        <v>3</v>
      </c>
      <c r="K128" s="152">
        <v>43111</v>
      </c>
      <c r="M128" s="86"/>
    </row>
    <row r="129" spans="2:13" ht="13">
      <c r="B129" s="151" t="s">
        <v>297</v>
      </c>
      <c r="C129" s="151">
        <v>601259</v>
      </c>
      <c r="D129" s="151" t="s">
        <v>359</v>
      </c>
      <c r="E129" s="151" t="s">
        <v>360</v>
      </c>
      <c r="F129" s="151" t="s">
        <v>361</v>
      </c>
      <c r="G129" s="151" t="b">
        <v>0</v>
      </c>
      <c r="H129" s="151" t="s">
        <v>39</v>
      </c>
      <c r="I129" s="151">
        <v>0.8</v>
      </c>
      <c r="J129" s="151">
        <f>VALUE(_xlfn.IFS(Table242[[#This Row],[Temperatures Delivered]]="Cold Only", "1", Table242[[#This Row],[Temperatures Delivered]]="Cook (ambient) &amp; Cold", "2",Table242[[#This Row],[Temperatures Delivered]]="Hot &amp; Cold", "3"))</f>
        <v>3</v>
      </c>
      <c r="K129" s="152">
        <v>43111</v>
      </c>
      <c r="M129" s="86"/>
    </row>
    <row r="130" spans="2:13" ht="13">
      <c r="B130" s="151" t="s">
        <v>42</v>
      </c>
      <c r="C130" s="151" t="s">
        <v>438</v>
      </c>
      <c r="D130" s="151" t="s">
        <v>391</v>
      </c>
      <c r="E130" s="151" t="s">
        <v>360</v>
      </c>
      <c r="F130" s="151" t="s">
        <v>361</v>
      </c>
      <c r="G130" s="151" t="b">
        <v>0</v>
      </c>
      <c r="H130" s="151" t="s">
        <v>39</v>
      </c>
      <c r="I130" s="151">
        <v>0.6</v>
      </c>
      <c r="J130" s="151">
        <f>VALUE(_xlfn.IFS(Table242[[#This Row],[Temperatures Delivered]]="Cold Only", "1", Table242[[#This Row],[Temperatures Delivered]]="Cook (ambient) &amp; Cold", "2",Table242[[#This Row],[Temperatures Delivered]]="Hot &amp; Cold", "3"))</f>
        <v>3</v>
      </c>
      <c r="K130" s="152">
        <v>43136</v>
      </c>
      <c r="M130" s="86"/>
    </row>
    <row r="131" spans="2:13" ht="13">
      <c r="B131" s="151" t="s">
        <v>42</v>
      </c>
      <c r="C131" s="151" t="s">
        <v>439</v>
      </c>
      <c r="D131" s="151" t="s">
        <v>391</v>
      </c>
      <c r="E131" s="151" t="s">
        <v>360</v>
      </c>
      <c r="F131" s="151" t="s">
        <v>361</v>
      </c>
      <c r="G131" s="151" t="b">
        <v>0</v>
      </c>
      <c r="H131" s="151" t="s">
        <v>39</v>
      </c>
      <c r="I131" s="151">
        <v>0.6</v>
      </c>
      <c r="J131" s="151">
        <f>VALUE(_xlfn.IFS(Table242[[#This Row],[Temperatures Delivered]]="Cold Only", "1", Table242[[#This Row],[Temperatures Delivered]]="Cook (ambient) &amp; Cold", "2",Table242[[#This Row],[Temperatures Delivered]]="Hot &amp; Cold", "3"))</f>
        <v>3</v>
      </c>
      <c r="K131" s="152">
        <v>43136</v>
      </c>
      <c r="M131" s="86"/>
    </row>
    <row r="132" spans="2:13" ht="13">
      <c r="B132" s="151" t="s">
        <v>297</v>
      </c>
      <c r="C132" s="151">
        <v>601256</v>
      </c>
      <c r="D132" s="151" t="s">
        <v>359</v>
      </c>
      <c r="E132" s="151" t="s">
        <v>360</v>
      </c>
      <c r="F132" s="151" t="s">
        <v>361</v>
      </c>
      <c r="G132" s="151" t="b">
        <v>0</v>
      </c>
      <c r="H132" s="151" t="s">
        <v>39</v>
      </c>
      <c r="I132" s="151">
        <v>0.8</v>
      </c>
      <c r="J132" s="151">
        <f>VALUE(_xlfn.IFS(Table242[[#This Row],[Temperatures Delivered]]="Cold Only", "1", Table242[[#This Row],[Temperatures Delivered]]="Cook (ambient) &amp; Cold", "2",Table242[[#This Row],[Temperatures Delivered]]="Hot &amp; Cold", "3"))</f>
        <v>3</v>
      </c>
      <c r="K132" s="152">
        <v>43185</v>
      </c>
      <c r="M132" s="86"/>
    </row>
    <row r="133" spans="2:13" ht="13">
      <c r="B133" s="151" t="s">
        <v>297</v>
      </c>
      <c r="C133" s="151">
        <v>601258</v>
      </c>
      <c r="D133" s="151" t="s">
        <v>359</v>
      </c>
      <c r="E133" s="151" t="s">
        <v>360</v>
      </c>
      <c r="F133" s="151" t="s">
        <v>361</v>
      </c>
      <c r="G133" s="151" t="b">
        <v>0</v>
      </c>
      <c r="H133" s="151" t="s">
        <v>39</v>
      </c>
      <c r="I133" s="151">
        <v>0.8</v>
      </c>
      <c r="J133" s="151">
        <f>VALUE(_xlfn.IFS(Table242[[#This Row],[Temperatures Delivered]]="Cold Only", "1", Table242[[#This Row],[Temperatures Delivered]]="Cook (ambient) &amp; Cold", "2",Table242[[#This Row],[Temperatures Delivered]]="Hot &amp; Cold", "3"))</f>
        <v>3</v>
      </c>
      <c r="K133" s="152">
        <v>43185</v>
      </c>
      <c r="M133" s="86"/>
    </row>
    <row r="134" spans="2:13" ht="13">
      <c r="B134" s="151" t="s">
        <v>297</v>
      </c>
      <c r="C134" s="151">
        <v>601242</v>
      </c>
      <c r="D134" s="151" t="s">
        <v>359</v>
      </c>
      <c r="E134" s="151" t="s">
        <v>360</v>
      </c>
      <c r="F134" s="151" t="s">
        <v>361</v>
      </c>
      <c r="G134" s="151" t="b">
        <v>0</v>
      </c>
      <c r="H134" s="151" t="s">
        <v>39</v>
      </c>
      <c r="I134" s="151">
        <v>0.8</v>
      </c>
      <c r="J134" s="151">
        <f>VALUE(_xlfn.IFS(Table242[[#This Row],[Temperatures Delivered]]="Cold Only", "1", Table242[[#This Row],[Temperatures Delivered]]="Cook (ambient) &amp; Cold", "2",Table242[[#This Row],[Temperatures Delivered]]="Hot &amp; Cold", "3"))</f>
        <v>3</v>
      </c>
      <c r="K134" s="152">
        <v>43185</v>
      </c>
      <c r="M134" s="86"/>
    </row>
    <row r="135" spans="2:13" ht="13">
      <c r="B135" s="151" t="s">
        <v>297</v>
      </c>
      <c r="C135" s="151">
        <v>601243</v>
      </c>
      <c r="D135" s="151" t="s">
        <v>359</v>
      </c>
      <c r="E135" s="151" t="s">
        <v>360</v>
      </c>
      <c r="F135" s="151" t="s">
        <v>361</v>
      </c>
      <c r="G135" s="151" t="b">
        <v>0</v>
      </c>
      <c r="H135" s="151" t="s">
        <v>39</v>
      </c>
      <c r="I135" s="151">
        <v>0.8</v>
      </c>
      <c r="J135" s="151">
        <f>VALUE(_xlfn.IFS(Table242[[#This Row],[Temperatures Delivered]]="Cold Only", "1", Table242[[#This Row],[Temperatures Delivered]]="Cook (ambient) &amp; Cold", "2",Table242[[#This Row],[Temperatures Delivered]]="Hot &amp; Cold", "3"))</f>
        <v>3</v>
      </c>
      <c r="K135" s="152">
        <v>43185</v>
      </c>
      <c r="M135" s="86"/>
    </row>
    <row r="136" spans="2:13" ht="13">
      <c r="B136" s="151" t="s">
        <v>297</v>
      </c>
      <c r="C136" s="151" t="s">
        <v>440</v>
      </c>
      <c r="D136" s="151" t="s">
        <v>359</v>
      </c>
      <c r="E136" s="151" t="s">
        <v>360</v>
      </c>
      <c r="F136" s="151" t="s">
        <v>361</v>
      </c>
      <c r="G136" s="151" t="b">
        <v>0</v>
      </c>
      <c r="H136" s="151" t="s">
        <v>39</v>
      </c>
      <c r="I136" s="151">
        <v>0.8</v>
      </c>
      <c r="J136" s="151">
        <f>VALUE(_xlfn.IFS(Table242[[#This Row],[Temperatures Delivered]]="Cold Only", "1", Table242[[#This Row],[Temperatures Delivered]]="Cook (ambient) &amp; Cold", "2",Table242[[#This Row],[Temperatures Delivered]]="Hot &amp; Cold", "3"))</f>
        <v>3</v>
      </c>
      <c r="K136" s="152">
        <v>43209</v>
      </c>
      <c r="M136" s="86"/>
    </row>
    <row r="137" spans="2:13" ht="13">
      <c r="B137" s="151" t="s">
        <v>297</v>
      </c>
      <c r="C137" s="151" t="s">
        <v>441</v>
      </c>
      <c r="D137" s="151" t="s">
        <v>359</v>
      </c>
      <c r="E137" s="151" t="s">
        <v>360</v>
      </c>
      <c r="F137" s="151" t="s">
        <v>361</v>
      </c>
      <c r="G137" s="151" t="b">
        <v>0</v>
      </c>
      <c r="H137" s="151" t="s">
        <v>39</v>
      </c>
      <c r="I137" s="151">
        <v>0.8</v>
      </c>
      <c r="J137" s="151">
        <f>VALUE(_xlfn.IFS(Table242[[#This Row],[Temperatures Delivered]]="Cold Only", "1", Table242[[#This Row],[Temperatures Delivered]]="Cook (ambient) &amp; Cold", "2",Table242[[#This Row],[Temperatures Delivered]]="Hot &amp; Cold", "3"))</f>
        <v>3</v>
      </c>
      <c r="K137" s="152">
        <v>43209</v>
      </c>
      <c r="M137" s="86"/>
    </row>
    <row r="138" spans="2:13" ht="13">
      <c r="B138" s="151" t="s">
        <v>42</v>
      </c>
      <c r="C138" s="151" t="s">
        <v>442</v>
      </c>
      <c r="D138" s="151" t="s">
        <v>359</v>
      </c>
      <c r="E138" s="151" t="s">
        <v>360</v>
      </c>
      <c r="F138" s="151" t="s">
        <v>361</v>
      </c>
      <c r="G138" s="151" t="b">
        <v>0</v>
      </c>
      <c r="H138" s="151" t="s">
        <v>39</v>
      </c>
      <c r="I138" s="151">
        <v>0.5</v>
      </c>
      <c r="J138" s="151">
        <f>VALUE(_xlfn.IFS(Table242[[#This Row],[Temperatures Delivered]]="Cold Only", "1", Table242[[#This Row],[Temperatures Delivered]]="Cook (ambient) &amp; Cold", "2",Table242[[#This Row],[Temperatures Delivered]]="Hot &amp; Cold", "3"))</f>
        <v>3</v>
      </c>
      <c r="K138" s="152">
        <v>43245</v>
      </c>
      <c r="M138" s="86"/>
    </row>
    <row r="139" spans="2:13" ht="13">
      <c r="B139" s="151" t="s">
        <v>79</v>
      </c>
      <c r="C139" s="151" t="s">
        <v>199</v>
      </c>
      <c r="D139" s="151" t="s">
        <v>359</v>
      </c>
      <c r="E139" s="151" t="s">
        <v>360</v>
      </c>
      <c r="F139" s="151" t="s">
        <v>361</v>
      </c>
      <c r="G139" s="151" t="b">
        <v>0</v>
      </c>
      <c r="H139" s="151" t="s">
        <v>39</v>
      </c>
      <c r="I139" s="151">
        <v>0.7</v>
      </c>
      <c r="J139" s="151">
        <f>VALUE(_xlfn.IFS(Table242[[#This Row],[Temperatures Delivered]]="Cold Only", "1", Table242[[#This Row],[Temperatures Delivered]]="Cook (ambient) &amp; Cold", "2",Table242[[#This Row],[Temperatures Delivered]]="Hot &amp; Cold", "3"))</f>
        <v>3</v>
      </c>
      <c r="K139" s="152">
        <v>43318</v>
      </c>
      <c r="M139" s="86"/>
    </row>
    <row r="140" spans="2:13" ht="13">
      <c r="B140" s="151" t="s">
        <v>79</v>
      </c>
      <c r="C140" s="151" t="s">
        <v>443</v>
      </c>
      <c r="D140" s="151" t="s">
        <v>359</v>
      </c>
      <c r="E140" s="151" t="s">
        <v>360</v>
      </c>
      <c r="F140" s="151" t="s">
        <v>361</v>
      </c>
      <c r="G140" s="151" t="b">
        <v>0</v>
      </c>
      <c r="H140" s="151" t="s">
        <v>39</v>
      </c>
      <c r="I140" s="151">
        <v>0.7</v>
      </c>
      <c r="J140" s="151">
        <f>VALUE(_xlfn.IFS(Table242[[#This Row],[Temperatures Delivered]]="Cold Only", "1", Table242[[#This Row],[Temperatures Delivered]]="Cook (ambient) &amp; Cold", "2",Table242[[#This Row],[Temperatures Delivered]]="Hot &amp; Cold", "3"))</f>
        <v>3</v>
      </c>
      <c r="K140" s="152">
        <v>43318</v>
      </c>
      <c r="M140" s="86"/>
    </row>
    <row r="141" spans="2:13" ht="13">
      <c r="B141" s="151" t="s">
        <v>79</v>
      </c>
      <c r="C141" s="151" t="s">
        <v>80</v>
      </c>
      <c r="D141" s="151" t="s">
        <v>391</v>
      </c>
      <c r="E141" s="151" t="s">
        <v>360</v>
      </c>
      <c r="F141" s="151" t="s">
        <v>361</v>
      </c>
      <c r="G141" s="151" t="b">
        <v>0</v>
      </c>
      <c r="H141" s="151" t="s">
        <v>39</v>
      </c>
      <c r="I141" s="151">
        <v>0.6</v>
      </c>
      <c r="J141" s="151">
        <f>VALUE(_xlfn.IFS(Table242[[#This Row],[Temperatures Delivered]]="Cold Only", "1", Table242[[#This Row],[Temperatures Delivered]]="Cook (ambient) &amp; Cold", "2",Table242[[#This Row],[Temperatures Delivered]]="Hot &amp; Cold", "3"))</f>
        <v>3</v>
      </c>
      <c r="K141" s="152">
        <v>43318</v>
      </c>
      <c r="M141" s="86"/>
    </row>
    <row r="142" spans="2:13" ht="13">
      <c r="B142" s="151" t="s">
        <v>79</v>
      </c>
      <c r="C142" s="151" t="s">
        <v>444</v>
      </c>
      <c r="D142" s="151" t="s">
        <v>391</v>
      </c>
      <c r="E142" s="151" t="s">
        <v>360</v>
      </c>
      <c r="F142" s="151" t="s">
        <v>361</v>
      </c>
      <c r="G142" s="151" t="b">
        <v>0</v>
      </c>
      <c r="H142" s="151" t="s">
        <v>39</v>
      </c>
      <c r="I142" s="151">
        <v>0.6</v>
      </c>
      <c r="J142" s="151">
        <f>VALUE(_xlfn.IFS(Table242[[#This Row],[Temperatures Delivered]]="Cold Only", "1", Table242[[#This Row],[Temperatures Delivered]]="Cook (ambient) &amp; Cold", "2",Table242[[#This Row],[Temperatures Delivered]]="Hot &amp; Cold", "3"))</f>
        <v>3</v>
      </c>
      <c r="K142" s="152">
        <v>43318</v>
      </c>
      <c r="M142" s="86"/>
    </row>
    <row r="143" spans="2:13" ht="13">
      <c r="B143" s="151" t="s">
        <v>51</v>
      </c>
      <c r="C143" s="151" t="s">
        <v>445</v>
      </c>
      <c r="D143" s="151" t="s">
        <v>359</v>
      </c>
      <c r="E143" s="151" t="s">
        <v>360</v>
      </c>
      <c r="F143" s="151" t="s">
        <v>361</v>
      </c>
      <c r="G143" s="151" t="b">
        <v>0</v>
      </c>
      <c r="H143" s="151" t="s">
        <v>39</v>
      </c>
      <c r="I143" s="151">
        <v>0.7</v>
      </c>
      <c r="J143" s="151">
        <f>VALUE(_xlfn.IFS(Table242[[#This Row],[Temperatures Delivered]]="Cold Only", "1", Table242[[#This Row],[Temperatures Delivered]]="Cook (ambient) &amp; Cold", "2",Table242[[#This Row],[Temperatures Delivered]]="Hot &amp; Cold", "3"))</f>
        <v>3</v>
      </c>
      <c r="K143" s="152">
        <v>43318</v>
      </c>
      <c r="M143" s="86"/>
    </row>
    <row r="144" spans="2:13" ht="13">
      <c r="B144" s="151" t="s">
        <v>51</v>
      </c>
      <c r="C144" s="151" t="s">
        <v>446</v>
      </c>
      <c r="D144" s="151" t="s">
        <v>359</v>
      </c>
      <c r="E144" s="151" t="s">
        <v>360</v>
      </c>
      <c r="F144" s="151" t="s">
        <v>361</v>
      </c>
      <c r="G144" s="151" t="b">
        <v>0</v>
      </c>
      <c r="H144" s="151" t="s">
        <v>39</v>
      </c>
      <c r="I144" s="151">
        <v>0.7</v>
      </c>
      <c r="J144" s="151">
        <f>VALUE(_xlfn.IFS(Table242[[#This Row],[Temperatures Delivered]]="Cold Only", "1", Table242[[#This Row],[Temperatures Delivered]]="Cook (ambient) &amp; Cold", "2",Table242[[#This Row],[Temperatures Delivered]]="Hot &amp; Cold", "3"))</f>
        <v>3</v>
      </c>
      <c r="K144" s="152">
        <v>43318</v>
      </c>
      <c r="M144" s="86"/>
    </row>
    <row r="145" spans="2:13" ht="13">
      <c r="B145" s="151" t="s">
        <v>51</v>
      </c>
      <c r="C145" s="151" t="s">
        <v>447</v>
      </c>
      <c r="D145" s="151" t="s">
        <v>359</v>
      </c>
      <c r="E145" s="151" t="s">
        <v>360</v>
      </c>
      <c r="F145" s="151" t="s">
        <v>361</v>
      </c>
      <c r="G145" s="151" t="b">
        <v>0</v>
      </c>
      <c r="H145" s="151" t="s">
        <v>39</v>
      </c>
      <c r="I145" s="151">
        <v>0.7</v>
      </c>
      <c r="J145" s="151">
        <f>VALUE(_xlfn.IFS(Table242[[#This Row],[Temperatures Delivered]]="Cold Only", "1", Table242[[#This Row],[Temperatures Delivered]]="Cook (ambient) &amp; Cold", "2",Table242[[#This Row],[Temperatures Delivered]]="Hot &amp; Cold", "3"))</f>
        <v>3</v>
      </c>
      <c r="K145" s="152">
        <v>43318</v>
      </c>
      <c r="M145" s="86"/>
    </row>
    <row r="146" spans="2:13" ht="13">
      <c r="B146" s="151" t="s">
        <v>51</v>
      </c>
      <c r="C146" s="151" t="s">
        <v>448</v>
      </c>
      <c r="D146" s="151" t="s">
        <v>359</v>
      </c>
      <c r="E146" s="151" t="s">
        <v>360</v>
      </c>
      <c r="F146" s="151" t="s">
        <v>361</v>
      </c>
      <c r="G146" s="151" t="b">
        <v>0</v>
      </c>
      <c r="H146" s="151" t="s">
        <v>39</v>
      </c>
      <c r="I146" s="151">
        <v>0.7</v>
      </c>
      <c r="J146" s="151">
        <f>VALUE(_xlfn.IFS(Table242[[#This Row],[Temperatures Delivered]]="Cold Only", "1", Table242[[#This Row],[Temperatures Delivered]]="Cook (ambient) &amp; Cold", "2",Table242[[#This Row],[Temperatures Delivered]]="Hot &amp; Cold", "3"))</f>
        <v>3</v>
      </c>
      <c r="K146" s="152">
        <v>43318</v>
      </c>
      <c r="M146" s="86"/>
    </row>
    <row r="147" spans="2:13" ht="13">
      <c r="B147" s="151" t="s">
        <v>118</v>
      </c>
      <c r="C147" s="151" t="s">
        <v>445</v>
      </c>
      <c r="D147" s="151" t="s">
        <v>359</v>
      </c>
      <c r="E147" s="151" t="s">
        <v>360</v>
      </c>
      <c r="F147" s="151" t="s">
        <v>361</v>
      </c>
      <c r="G147" s="151" t="b">
        <v>0</v>
      </c>
      <c r="H147" s="151" t="s">
        <v>39</v>
      </c>
      <c r="I147" s="151">
        <v>0.7</v>
      </c>
      <c r="J147" s="151">
        <f>VALUE(_xlfn.IFS(Table242[[#This Row],[Temperatures Delivered]]="Cold Only", "1", Table242[[#This Row],[Temperatures Delivered]]="Cook (ambient) &amp; Cold", "2",Table242[[#This Row],[Temperatures Delivered]]="Hot &amp; Cold", "3"))</f>
        <v>3</v>
      </c>
      <c r="K147" s="152">
        <v>43318</v>
      </c>
      <c r="M147" s="86"/>
    </row>
    <row r="148" spans="2:13" ht="13">
      <c r="B148" s="151" t="s">
        <v>118</v>
      </c>
      <c r="C148" s="151" t="s">
        <v>446</v>
      </c>
      <c r="D148" s="151" t="s">
        <v>359</v>
      </c>
      <c r="E148" s="151" t="s">
        <v>360</v>
      </c>
      <c r="F148" s="151" t="s">
        <v>361</v>
      </c>
      <c r="G148" s="151" t="b">
        <v>0</v>
      </c>
      <c r="H148" s="151" t="s">
        <v>39</v>
      </c>
      <c r="I148" s="151">
        <v>0.7</v>
      </c>
      <c r="J148" s="151">
        <f>VALUE(_xlfn.IFS(Table242[[#This Row],[Temperatures Delivered]]="Cold Only", "1", Table242[[#This Row],[Temperatures Delivered]]="Cook (ambient) &amp; Cold", "2",Table242[[#This Row],[Temperatures Delivered]]="Hot &amp; Cold", "3"))</f>
        <v>3</v>
      </c>
      <c r="K148" s="152">
        <v>43318</v>
      </c>
      <c r="M148" s="86"/>
    </row>
    <row r="149" spans="2:13" ht="13">
      <c r="B149" s="151" t="s">
        <v>118</v>
      </c>
      <c r="C149" s="151" t="s">
        <v>447</v>
      </c>
      <c r="D149" s="151" t="s">
        <v>359</v>
      </c>
      <c r="E149" s="151" t="s">
        <v>360</v>
      </c>
      <c r="F149" s="151" t="s">
        <v>361</v>
      </c>
      <c r="G149" s="151" t="b">
        <v>0</v>
      </c>
      <c r="H149" s="151" t="s">
        <v>39</v>
      </c>
      <c r="I149" s="151">
        <v>0.7</v>
      </c>
      <c r="J149" s="151">
        <f>VALUE(_xlfn.IFS(Table242[[#This Row],[Temperatures Delivered]]="Cold Only", "1", Table242[[#This Row],[Temperatures Delivered]]="Cook (ambient) &amp; Cold", "2",Table242[[#This Row],[Temperatures Delivered]]="Hot &amp; Cold", "3"))</f>
        <v>3</v>
      </c>
      <c r="K149" s="152">
        <v>43318</v>
      </c>
      <c r="M149" s="86"/>
    </row>
    <row r="150" spans="2:13" ht="13">
      <c r="B150" s="151" t="s">
        <v>118</v>
      </c>
      <c r="C150" s="151" t="s">
        <v>448</v>
      </c>
      <c r="D150" s="151" t="s">
        <v>359</v>
      </c>
      <c r="E150" s="151" t="s">
        <v>360</v>
      </c>
      <c r="F150" s="151" t="s">
        <v>361</v>
      </c>
      <c r="G150" s="151" t="b">
        <v>0</v>
      </c>
      <c r="H150" s="151" t="s">
        <v>39</v>
      </c>
      <c r="I150" s="151">
        <v>0.7</v>
      </c>
      <c r="J150" s="151">
        <f>VALUE(_xlfn.IFS(Table242[[#This Row],[Temperatures Delivered]]="Cold Only", "1", Table242[[#This Row],[Temperatures Delivered]]="Cook (ambient) &amp; Cold", "2",Table242[[#This Row],[Temperatures Delivered]]="Hot &amp; Cold", "3"))</f>
        <v>3</v>
      </c>
      <c r="K150" s="152">
        <v>43318</v>
      </c>
      <c r="M150" s="86"/>
    </row>
    <row r="151" spans="2:13" ht="13">
      <c r="B151" s="151" t="s">
        <v>297</v>
      </c>
      <c r="C151" s="151">
        <v>860011</v>
      </c>
      <c r="D151" s="151" t="s">
        <v>359</v>
      </c>
      <c r="E151" s="151" t="s">
        <v>360</v>
      </c>
      <c r="F151" s="151" t="s">
        <v>361</v>
      </c>
      <c r="G151" s="151" t="b">
        <v>0</v>
      </c>
      <c r="H151" s="151" t="s">
        <v>39</v>
      </c>
      <c r="I151" s="151">
        <v>0.8</v>
      </c>
      <c r="J151" s="151">
        <f>VALUE(_xlfn.IFS(Table242[[#This Row],[Temperatures Delivered]]="Cold Only", "1", Table242[[#This Row],[Temperatures Delivered]]="Cook (ambient) &amp; Cold", "2",Table242[[#This Row],[Temperatures Delivered]]="Hot &amp; Cold", "3"))</f>
        <v>3</v>
      </c>
      <c r="K151" s="152">
        <v>43339</v>
      </c>
      <c r="M151" s="86"/>
    </row>
    <row r="152" spans="2:13" ht="13">
      <c r="B152" s="151" t="s">
        <v>297</v>
      </c>
      <c r="C152" s="151">
        <v>860013</v>
      </c>
      <c r="D152" s="151" t="s">
        <v>359</v>
      </c>
      <c r="E152" s="151" t="s">
        <v>360</v>
      </c>
      <c r="F152" s="151" t="s">
        <v>361</v>
      </c>
      <c r="G152" s="151" t="b">
        <v>0</v>
      </c>
      <c r="H152" s="151" t="s">
        <v>39</v>
      </c>
      <c r="I152" s="151">
        <v>0.8</v>
      </c>
      <c r="J152" s="151">
        <f>VALUE(_xlfn.IFS(Table242[[#This Row],[Temperatures Delivered]]="Cold Only", "1", Table242[[#This Row],[Temperatures Delivered]]="Cook (ambient) &amp; Cold", "2",Table242[[#This Row],[Temperatures Delivered]]="Hot &amp; Cold", "3"))</f>
        <v>3</v>
      </c>
      <c r="K152" s="152">
        <v>43339</v>
      </c>
      <c r="M152" s="86"/>
    </row>
    <row r="153" spans="2:13" ht="13">
      <c r="B153" s="151" t="s">
        <v>297</v>
      </c>
      <c r="C153" s="151">
        <v>860014</v>
      </c>
      <c r="D153" s="151" t="s">
        <v>359</v>
      </c>
      <c r="E153" s="151" t="s">
        <v>360</v>
      </c>
      <c r="F153" s="151" t="s">
        <v>361</v>
      </c>
      <c r="G153" s="151" t="b">
        <v>0</v>
      </c>
      <c r="H153" s="151" t="s">
        <v>39</v>
      </c>
      <c r="I153" s="151">
        <v>0.8</v>
      </c>
      <c r="J153" s="151">
        <f>VALUE(_xlfn.IFS(Table242[[#This Row],[Temperatures Delivered]]="Cold Only", "1", Table242[[#This Row],[Temperatures Delivered]]="Cook (ambient) &amp; Cold", "2",Table242[[#This Row],[Temperatures Delivered]]="Hot &amp; Cold", "3"))</f>
        <v>3</v>
      </c>
      <c r="K153" s="152">
        <v>43339</v>
      </c>
      <c r="M153" s="86"/>
    </row>
    <row r="154" spans="2:13" ht="13">
      <c r="B154" s="151" t="s">
        <v>297</v>
      </c>
      <c r="C154" s="151">
        <v>860015</v>
      </c>
      <c r="D154" s="151" t="s">
        <v>359</v>
      </c>
      <c r="E154" s="151" t="s">
        <v>360</v>
      </c>
      <c r="F154" s="151" t="s">
        <v>361</v>
      </c>
      <c r="G154" s="151" t="b">
        <v>0</v>
      </c>
      <c r="H154" s="151" t="s">
        <v>39</v>
      </c>
      <c r="I154" s="151">
        <v>0.8</v>
      </c>
      <c r="J154" s="151">
        <f>VALUE(_xlfn.IFS(Table242[[#This Row],[Temperatures Delivered]]="Cold Only", "1", Table242[[#This Row],[Temperatures Delivered]]="Cook (ambient) &amp; Cold", "2",Table242[[#This Row],[Temperatures Delivered]]="Hot &amp; Cold", "3"))</f>
        <v>3</v>
      </c>
      <c r="K154" s="152">
        <v>43339</v>
      </c>
      <c r="M154" s="86"/>
    </row>
    <row r="155" spans="2:13" ht="13">
      <c r="B155" s="151" t="s">
        <v>297</v>
      </c>
      <c r="C155" s="151">
        <v>860016</v>
      </c>
      <c r="D155" s="151" t="s">
        <v>359</v>
      </c>
      <c r="E155" s="151" t="s">
        <v>360</v>
      </c>
      <c r="F155" s="151" t="s">
        <v>361</v>
      </c>
      <c r="G155" s="151" t="b">
        <v>0</v>
      </c>
      <c r="H155" s="151" t="s">
        <v>39</v>
      </c>
      <c r="I155" s="151">
        <v>0.8</v>
      </c>
      <c r="J155" s="151">
        <f>VALUE(_xlfn.IFS(Table242[[#This Row],[Temperatures Delivered]]="Cold Only", "1", Table242[[#This Row],[Temperatures Delivered]]="Cook (ambient) &amp; Cold", "2",Table242[[#This Row],[Temperatures Delivered]]="Hot &amp; Cold", "3"))</f>
        <v>3</v>
      </c>
      <c r="K155" s="152">
        <v>43339</v>
      </c>
      <c r="M155" s="86"/>
    </row>
    <row r="156" spans="2:13" ht="13">
      <c r="B156" s="151" t="s">
        <v>297</v>
      </c>
      <c r="C156" s="151">
        <v>860017</v>
      </c>
      <c r="D156" s="151" t="s">
        <v>359</v>
      </c>
      <c r="E156" s="151" t="s">
        <v>360</v>
      </c>
      <c r="F156" s="151" t="s">
        <v>361</v>
      </c>
      <c r="G156" s="151" t="b">
        <v>0</v>
      </c>
      <c r="H156" s="151" t="s">
        <v>39</v>
      </c>
      <c r="I156" s="151">
        <v>0.8</v>
      </c>
      <c r="J156" s="151">
        <f>VALUE(_xlfn.IFS(Table242[[#This Row],[Temperatures Delivered]]="Cold Only", "1", Table242[[#This Row],[Temperatures Delivered]]="Cook (ambient) &amp; Cold", "2",Table242[[#This Row],[Temperatures Delivered]]="Hot &amp; Cold", "3"))</f>
        <v>3</v>
      </c>
      <c r="K156" s="152">
        <v>43339</v>
      </c>
      <c r="M156" s="86"/>
    </row>
    <row r="157" spans="2:13" ht="13">
      <c r="B157" s="151" t="s">
        <v>449</v>
      </c>
      <c r="C157" s="151" t="s">
        <v>450</v>
      </c>
      <c r="D157" s="151" t="s">
        <v>359</v>
      </c>
      <c r="E157" s="151" t="s">
        <v>360</v>
      </c>
      <c r="F157" s="151" t="s">
        <v>361</v>
      </c>
      <c r="G157" s="151" t="b">
        <v>0</v>
      </c>
      <c r="H157" s="151" t="s">
        <v>39</v>
      </c>
      <c r="I157" s="151">
        <v>0.8</v>
      </c>
      <c r="J157" s="151">
        <f>VALUE(_xlfn.IFS(Table242[[#This Row],[Temperatures Delivered]]="Cold Only", "1", Table242[[#This Row],[Temperatures Delivered]]="Cook (ambient) &amp; Cold", "2",Table242[[#This Row],[Temperatures Delivered]]="Hot &amp; Cold", "3"))</f>
        <v>3</v>
      </c>
      <c r="K157" s="152">
        <v>43341</v>
      </c>
      <c r="M157" s="86"/>
    </row>
    <row r="158" spans="2:13" ht="13">
      <c r="B158" s="151" t="s">
        <v>42</v>
      </c>
      <c r="C158" s="151" t="s">
        <v>190</v>
      </c>
      <c r="D158" s="151" t="s">
        <v>391</v>
      </c>
      <c r="E158" s="151" t="s">
        <v>360</v>
      </c>
      <c r="F158" s="151" t="s">
        <v>361</v>
      </c>
      <c r="G158" s="151" t="b">
        <v>0</v>
      </c>
      <c r="H158" s="151" t="s">
        <v>39</v>
      </c>
      <c r="I158" s="151">
        <v>0.8</v>
      </c>
      <c r="J158" s="151">
        <f>VALUE(_xlfn.IFS(Table242[[#This Row],[Temperatures Delivered]]="Cold Only", "1", Table242[[#This Row],[Temperatures Delivered]]="Cook (ambient) &amp; Cold", "2",Table242[[#This Row],[Temperatures Delivered]]="Hot &amp; Cold", "3"))</f>
        <v>3</v>
      </c>
      <c r="K158" s="152">
        <v>43402</v>
      </c>
      <c r="M158" s="86"/>
    </row>
    <row r="159" spans="2:13" ht="13">
      <c r="B159" s="151" t="s">
        <v>42</v>
      </c>
      <c r="C159" s="151" t="s">
        <v>451</v>
      </c>
      <c r="D159" s="151" t="s">
        <v>359</v>
      </c>
      <c r="E159" s="151" t="s">
        <v>360</v>
      </c>
      <c r="F159" s="151" t="s">
        <v>361</v>
      </c>
      <c r="G159" s="151" t="b">
        <v>0</v>
      </c>
      <c r="H159" s="151" t="s">
        <v>39</v>
      </c>
      <c r="I159" s="151">
        <v>0.7</v>
      </c>
      <c r="J159" s="151">
        <f>VALUE(_xlfn.IFS(Table242[[#This Row],[Temperatures Delivered]]="Cold Only", "1", Table242[[#This Row],[Temperatures Delivered]]="Cook (ambient) &amp; Cold", "2",Table242[[#This Row],[Temperatures Delivered]]="Hot &amp; Cold", "3"))</f>
        <v>3</v>
      </c>
      <c r="K159" s="152">
        <v>43402</v>
      </c>
      <c r="M159" s="86"/>
    </row>
    <row r="160" spans="2:13" ht="13">
      <c r="B160" s="151" t="s">
        <v>42</v>
      </c>
      <c r="C160" s="151" t="s">
        <v>452</v>
      </c>
      <c r="D160" s="151" t="s">
        <v>359</v>
      </c>
      <c r="E160" s="151" t="s">
        <v>360</v>
      </c>
      <c r="F160" s="151" t="s">
        <v>361</v>
      </c>
      <c r="G160" s="151" t="b">
        <v>0</v>
      </c>
      <c r="H160" s="151" t="s">
        <v>39</v>
      </c>
      <c r="I160" s="151">
        <v>0.7</v>
      </c>
      <c r="J160" s="151">
        <f>VALUE(_xlfn.IFS(Table242[[#This Row],[Temperatures Delivered]]="Cold Only", "1", Table242[[#This Row],[Temperatures Delivered]]="Cook (ambient) &amp; Cold", "2",Table242[[#This Row],[Temperatures Delivered]]="Hot &amp; Cold", "3"))</f>
        <v>3</v>
      </c>
      <c r="K160" s="152">
        <v>43402</v>
      </c>
      <c r="M160" s="86"/>
    </row>
    <row r="161" spans="2:13" ht="13">
      <c r="B161" s="151" t="s">
        <v>297</v>
      </c>
      <c r="C161" s="151">
        <v>601264</v>
      </c>
      <c r="D161" s="151" t="s">
        <v>359</v>
      </c>
      <c r="E161" s="151" t="s">
        <v>360</v>
      </c>
      <c r="F161" s="151" t="s">
        <v>361</v>
      </c>
      <c r="G161" s="151" t="b">
        <v>0</v>
      </c>
      <c r="H161" s="151" t="s">
        <v>39</v>
      </c>
      <c r="I161" s="151">
        <v>0.8</v>
      </c>
      <c r="J161" s="151">
        <f>VALUE(_xlfn.IFS(Table242[[#This Row],[Temperatures Delivered]]="Cold Only", "1", Table242[[#This Row],[Temperatures Delivered]]="Cook (ambient) &amp; Cold", "2",Table242[[#This Row],[Temperatures Delivered]]="Hot &amp; Cold", "3"))</f>
        <v>3</v>
      </c>
      <c r="K161" s="152">
        <v>43402</v>
      </c>
      <c r="M161" s="86"/>
    </row>
    <row r="162" spans="2:13" ht="13">
      <c r="B162" s="151" t="s">
        <v>297</v>
      </c>
      <c r="C162" s="151" t="s">
        <v>453</v>
      </c>
      <c r="D162" s="151" t="s">
        <v>359</v>
      </c>
      <c r="E162" s="151" t="s">
        <v>360</v>
      </c>
      <c r="F162" s="151" t="s">
        <v>361</v>
      </c>
      <c r="G162" s="151" t="b">
        <v>0</v>
      </c>
      <c r="H162" s="151" t="s">
        <v>39</v>
      </c>
      <c r="I162" s="151">
        <v>0.8</v>
      </c>
      <c r="J162" s="151">
        <f>VALUE(_xlfn.IFS(Table242[[#This Row],[Temperatures Delivered]]="Cold Only", "1", Table242[[#This Row],[Temperatures Delivered]]="Cook (ambient) &amp; Cold", "2",Table242[[#This Row],[Temperatures Delivered]]="Hot &amp; Cold", "3"))</f>
        <v>3</v>
      </c>
      <c r="K162" s="152">
        <v>43447</v>
      </c>
      <c r="M162" s="86"/>
    </row>
    <row r="163" spans="2:13" ht="13">
      <c r="B163" s="151" t="s">
        <v>118</v>
      </c>
      <c r="C163" s="151" t="s">
        <v>454</v>
      </c>
      <c r="D163" s="151" t="s">
        <v>359</v>
      </c>
      <c r="E163" s="151" t="s">
        <v>360</v>
      </c>
      <c r="F163" s="151" t="s">
        <v>361</v>
      </c>
      <c r="G163" s="151" t="b">
        <v>0</v>
      </c>
      <c r="H163" s="151" t="s">
        <v>39</v>
      </c>
      <c r="I163" s="151">
        <v>0.5</v>
      </c>
      <c r="J163" s="151">
        <f>VALUE(_xlfn.IFS(Table242[[#This Row],[Temperatures Delivered]]="Cold Only", "1", Table242[[#This Row],[Temperatures Delivered]]="Cook (ambient) &amp; Cold", "2",Table242[[#This Row],[Temperatures Delivered]]="Hot &amp; Cold", "3"))</f>
        <v>3</v>
      </c>
      <c r="K163" s="152">
        <v>43461</v>
      </c>
      <c r="M163" s="86"/>
    </row>
    <row r="164" spans="2:13" ht="13">
      <c r="B164" s="151" t="s">
        <v>118</v>
      </c>
      <c r="C164" s="151" t="s">
        <v>455</v>
      </c>
      <c r="D164" s="151" t="s">
        <v>359</v>
      </c>
      <c r="E164" s="151" t="s">
        <v>360</v>
      </c>
      <c r="F164" s="151" t="s">
        <v>361</v>
      </c>
      <c r="G164" s="151" t="b">
        <v>0</v>
      </c>
      <c r="H164" s="151" t="s">
        <v>39</v>
      </c>
      <c r="I164" s="151">
        <v>0.7</v>
      </c>
      <c r="J164" s="151">
        <f>VALUE(_xlfn.IFS(Table242[[#This Row],[Temperatures Delivered]]="Cold Only", "1", Table242[[#This Row],[Temperatures Delivered]]="Cook (ambient) &amp; Cold", "2",Table242[[#This Row],[Temperatures Delivered]]="Hot &amp; Cold", "3"))</f>
        <v>3</v>
      </c>
      <c r="K164" s="152">
        <v>43461</v>
      </c>
      <c r="M164" s="86"/>
    </row>
    <row r="165" spans="2:13" ht="13">
      <c r="B165" s="151" t="s">
        <v>297</v>
      </c>
      <c r="C165" s="151">
        <v>601272</v>
      </c>
      <c r="D165" s="151" t="s">
        <v>359</v>
      </c>
      <c r="E165" s="151" t="s">
        <v>360</v>
      </c>
      <c r="F165" s="151" t="s">
        <v>361</v>
      </c>
      <c r="G165" s="151" t="b">
        <v>0</v>
      </c>
      <c r="H165" s="151" t="s">
        <v>39</v>
      </c>
      <c r="I165" s="151">
        <v>1.2</v>
      </c>
      <c r="J165" s="151">
        <f>VALUE(_xlfn.IFS(Table242[[#This Row],[Temperatures Delivered]]="Cold Only", "1", Table242[[#This Row],[Temperatures Delivered]]="Cook (ambient) &amp; Cold", "2",Table242[[#This Row],[Temperatures Delivered]]="Hot &amp; Cold", "3"))</f>
        <v>3</v>
      </c>
      <c r="K165" s="152">
        <v>43489</v>
      </c>
      <c r="M165" s="86"/>
    </row>
    <row r="166" spans="2:13" ht="13">
      <c r="B166" s="151" t="s">
        <v>297</v>
      </c>
      <c r="C166" s="151" t="s">
        <v>456</v>
      </c>
      <c r="D166" s="151" t="s">
        <v>359</v>
      </c>
      <c r="E166" s="151" t="s">
        <v>360</v>
      </c>
      <c r="F166" s="151" t="s">
        <v>361</v>
      </c>
      <c r="G166" s="151" t="b">
        <v>0</v>
      </c>
      <c r="H166" s="151" t="s">
        <v>39</v>
      </c>
      <c r="I166" s="151">
        <v>0.8</v>
      </c>
      <c r="J166" s="151">
        <f>VALUE(_xlfn.IFS(Table242[[#This Row],[Temperatures Delivered]]="Cold Only", "1", Table242[[#This Row],[Temperatures Delivered]]="Cook (ambient) &amp; Cold", "2",Table242[[#This Row],[Temperatures Delivered]]="Hot &amp; Cold", "3"))</f>
        <v>3</v>
      </c>
      <c r="K166" s="152">
        <v>43497</v>
      </c>
      <c r="M166" s="86"/>
    </row>
    <row r="167" spans="2:13" ht="13">
      <c r="B167" s="151" t="s">
        <v>297</v>
      </c>
      <c r="C167" s="151" t="s">
        <v>457</v>
      </c>
      <c r="D167" s="151" t="s">
        <v>359</v>
      </c>
      <c r="E167" s="151" t="s">
        <v>360</v>
      </c>
      <c r="F167" s="151" t="s">
        <v>361</v>
      </c>
      <c r="G167" s="151" t="b">
        <v>0</v>
      </c>
      <c r="H167" s="151" t="s">
        <v>39</v>
      </c>
      <c r="I167" s="151">
        <v>0.8</v>
      </c>
      <c r="J167" s="151">
        <f>VALUE(_xlfn.IFS(Table242[[#This Row],[Temperatures Delivered]]="Cold Only", "1", Table242[[#This Row],[Temperatures Delivered]]="Cook (ambient) &amp; Cold", "2",Table242[[#This Row],[Temperatures Delivered]]="Hot &amp; Cold", "3"))</f>
        <v>3</v>
      </c>
      <c r="K167" s="152">
        <v>43497</v>
      </c>
      <c r="M167" s="86"/>
    </row>
    <row r="168" spans="2:13" ht="13">
      <c r="B168" s="151" t="s">
        <v>297</v>
      </c>
      <c r="C168" s="151">
        <v>601292</v>
      </c>
      <c r="D168" s="151" t="s">
        <v>359</v>
      </c>
      <c r="E168" s="151" t="s">
        <v>360</v>
      </c>
      <c r="F168" s="151" t="s">
        <v>361</v>
      </c>
      <c r="G168" s="151" t="b">
        <v>0</v>
      </c>
      <c r="H168" s="151" t="s">
        <v>39</v>
      </c>
      <c r="I168" s="151">
        <v>0.8</v>
      </c>
      <c r="J168" s="151">
        <f>VALUE(_xlfn.IFS(Table242[[#This Row],[Temperatures Delivered]]="Cold Only", "1", Table242[[#This Row],[Temperatures Delivered]]="Cook (ambient) &amp; Cold", "2",Table242[[#This Row],[Temperatures Delivered]]="Hot &amp; Cold", "3"))</f>
        <v>3</v>
      </c>
      <c r="K168" s="152">
        <v>43497</v>
      </c>
      <c r="M168" s="86"/>
    </row>
    <row r="169" spans="2:13" ht="13">
      <c r="B169" s="151" t="s">
        <v>267</v>
      </c>
      <c r="C169" s="151" t="s">
        <v>270</v>
      </c>
      <c r="D169" s="151" t="s">
        <v>359</v>
      </c>
      <c r="E169" s="151" t="s">
        <v>360</v>
      </c>
      <c r="F169" s="151" t="s">
        <v>361</v>
      </c>
      <c r="G169" s="151" t="b">
        <v>0</v>
      </c>
      <c r="H169" s="151" t="s">
        <v>39</v>
      </c>
      <c r="I169" s="151">
        <v>0.7</v>
      </c>
      <c r="J169" s="151">
        <f>VALUE(_xlfn.IFS(Table242[[#This Row],[Temperatures Delivered]]="Cold Only", "1", Table242[[#This Row],[Temperatures Delivered]]="Cook (ambient) &amp; Cold", "2",Table242[[#This Row],[Temperatures Delivered]]="Hot &amp; Cold", "3"))</f>
        <v>3</v>
      </c>
      <c r="K169" s="152">
        <v>43517</v>
      </c>
      <c r="M169" s="86"/>
    </row>
    <row r="170" spans="2:13" ht="13">
      <c r="B170" s="151" t="s">
        <v>267</v>
      </c>
      <c r="C170" s="151" t="s">
        <v>458</v>
      </c>
      <c r="D170" s="151" t="s">
        <v>359</v>
      </c>
      <c r="E170" s="151" t="s">
        <v>360</v>
      </c>
      <c r="F170" s="151" t="s">
        <v>361</v>
      </c>
      <c r="G170" s="151" t="b">
        <v>0</v>
      </c>
      <c r="H170" s="151" t="s">
        <v>39</v>
      </c>
      <c r="I170" s="151">
        <v>0.7</v>
      </c>
      <c r="J170" s="151">
        <f>VALUE(_xlfn.IFS(Table242[[#This Row],[Temperatures Delivered]]="Cold Only", "1", Table242[[#This Row],[Temperatures Delivered]]="Cook (ambient) &amp; Cold", "2",Table242[[#This Row],[Temperatures Delivered]]="Hot &amp; Cold", "3"))</f>
        <v>3</v>
      </c>
      <c r="K170" s="152">
        <v>43517</v>
      </c>
      <c r="M170" s="86"/>
    </row>
    <row r="171" spans="2:13" ht="13">
      <c r="B171" s="151" t="s">
        <v>459</v>
      </c>
      <c r="C171" s="151" t="s">
        <v>252</v>
      </c>
      <c r="D171" s="151" t="s">
        <v>359</v>
      </c>
      <c r="E171" s="151" t="s">
        <v>360</v>
      </c>
      <c r="F171" s="151" t="s">
        <v>361</v>
      </c>
      <c r="G171" s="151" t="b">
        <v>0</v>
      </c>
      <c r="H171" s="151" t="s">
        <v>39</v>
      </c>
      <c r="I171" s="151">
        <v>0.7</v>
      </c>
      <c r="J171" s="151">
        <f>VALUE(_xlfn.IFS(Table242[[#This Row],[Temperatures Delivered]]="Cold Only", "1", Table242[[#This Row],[Temperatures Delivered]]="Cook (ambient) &amp; Cold", "2",Table242[[#This Row],[Temperatures Delivered]]="Hot &amp; Cold", "3"))</f>
        <v>3</v>
      </c>
      <c r="K171" s="152">
        <v>43549</v>
      </c>
      <c r="M171" s="86"/>
    </row>
    <row r="172" spans="2:13" ht="13">
      <c r="B172" s="151" t="s">
        <v>118</v>
      </c>
      <c r="C172" s="151" t="s">
        <v>238</v>
      </c>
      <c r="D172" s="151" t="s">
        <v>359</v>
      </c>
      <c r="E172" s="151" t="s">
        <v>360</v>
      </c>
      <c r="F172" s="151" t="s">
        <v>361</v>
      </c>
      <c r="G172" s="151" t="b">
        <v>0</v>
      </c>
      <c r="H172" s="151" t="s">
        <v>39</v>
      </c>
      <c r="I172" s="151">
        <v>0.8</v>
      </c>
      <c r="J172" s="151">
        <f>VALUE(_xlfn.IFS(Table242[[#This Row],[Temperatures Delivered]]="Cold Only", "1", Table242[[#This Row],[Temperatures Delivered]]="Cook (ambient) &amp; Cold", "2",Table242[[#This Row],[Temperatures Delivered]]="Hot &amp; Cold", "3"))</f>
        <v>3</v>
      </c>
      <c r="K172" s="152">
        <v>43559</v>
      </c>
      <c r="M172" s="86"/>
    </row>
    <row r="173" spans="2:13" ht="13">
      <c r="B173" s="151" t="s">
        <v>51</v>
      </c>
      <c r="C173" s="151" t="s">
        <v>238</v>
      </c>
      <c r="D173" s="151" t="s">
        <v>359</v>
      </c>
      <c r="E173" s="151" t="s">
        <v>360</v>
      </c>
      <c r="F173" s="151" t="s">
        <v>361</v>
      </c>
      <c r="G173" s="151" t="b">
        <v>0</v>
      </c>
      <c r="H173" s="151" t="s">
        <v>39</v>
      </c>
      <c r="I173" s="151">
        <v>0.8</v>
      </c>
      <c r="J173" s="151">
        <f>VALUE(_xlfn.IFS(Table242[[#This Row],[Temperatures Delivered]]="Cold Only", "1", Table242[[#This Row],[Temperatures Delivered]]="Cook (ambient) &amp; Cold", "2",Table242[[#This Row],[Temperatures Delivered]]="Hot &amp; Cold", "3"))</f>
        <v>3</v>
      </c>
      <c r="K173" s="152">
        <v>43559</v>
      </c>
      <c r="M173" s="86"/>
    </row>
    <row r="174" spans="2:13" ht="13">
      <c r="B174" s="151" t="s">
        <v>118</v>
      </c>
      <c r="C174" s="151" t="s">
        <v>113</v>
      </c>
      <c r="D174" s="151" t="s">
        <v>359</v>
      </c>
      <c r="E174" s="151" t="s">
        <v>360</v>
      </c>
      <c r="F174" s="151" t="s">
        <v>361</v>
      </c>
      <c r="G174" s="151" t="b">
        <v>0</v>
      </c>
      <c r="H174" s="151" t="s">
        <v>39</v>
      </c>
      <c r="I174" s="151">
        <v>0.5</v>
      </c>
      <c r="J174" s="151">
        <f>VALUE(_xlfn.IFS(Table242[[#This Row],[Temperatures Delivered]]="Cold Only", "1", Table242[[#This Row],[Temperatures Delivered]]="Cook (ambient) &amp; Cold", "2",Table242[[#This Row],[Temperatures Delivered]]="Hot &amp; Cold", "3"))</f>
        <v>3</v>
      </c>
      <c r="K174" s="152">
        <v>43559</v>
      </c>
      <c r="M174" s="86"/>
    </row>
    <row r="175" spans="2:13" ht="13">
      <c r="B175" s="151" t="s">
        <v>51</v>
      </c>
      <c r="C175" s="151" t="s">
        <v>113</v>
      </c>
      <c r="D175" s="151" t="s">
        <v>359</v>
      </c>
      <c r="E175" s="151" t="s">
        <v>360</v>
      </c>
      <c r="F175" s="151" t="s">
        <v>361</v>
      </c>
      <c r="G175" s="151" t="b">
        <v>0</v>
      </c>
      <c r="H175" s="151" t="s">
        <v>39</v>
      </c>
      <c r="I175" s="151">
        <v>0.5</v>
      </c>
      <c r="J175" s="151">
        <f>VALUE(_xlfn.IFS(Table242[[#This Row],[Temperatures Delivered]]="Cold Only", "1", Table242[[#This Row],[Temperatures Delivered]]="Cook (ambient) &amp; Cold", "2",Table242[[#This Row],[Temperatures Delivered]]="Hot &amp; Cold", "3"))</f>
        <v>3</v>
      </c>
      <c r="K175" s="152">
        <v>43559</v>
      </c>
      <c r="M175" s="86"/>
    </row>
    <row r="176" spans="2:13" ht="13">
      <c r="B176" s="151" t="s">
        <v>118</v>
      </c>
      <c r="C176" s="151" t="s">
        <v>49</v>
      </c>
      <c r="D176" s="151" t="s">
        <v>391</v>
      </c>
      <c r="E176" s="151" t="s">
        <v>360</v>
      </c>
      <c r="F176" s="151" t="s">
        <v>361</v>
      </c>
      <c r="G176" s="151" t="b">
        <v>0</v>
      </c>
      <c r="H176" s="151" t="s">
        <v>39</v>
      </c>
      <c r="I176" s="151">
        <v>0.7</v>
      </c>
      <c r="J176" s="151">
        <f>VALUE(_xlfn.IFS(Table242[[#This Row],[Temperatures Delivered]]="Cold Only", "1", Table242[[#This Row],[Temperatures Delivered]]="Cook (ambient) &amp; Cold", "2",Table242[[#This Row],[Temperatures Delivered]]="Hot &amp; Cold", "3"))</f>
        <v>3</v>
      </c>
      <c r="K176" s="152">
        <v>43559</v>
      </c>
      <c r="M176" s="86"/>
    </row>
    <row r="177" spans="2:13" ht="13">
      <c r="B177" s="151" t="s">
        <v>51</v>
      </c>
      <c r="C177" s="151" t="s">
        <v>49</v>
      </c>
      <c r="D177" s="151" t="s">
        <v>391</v>
      </c>
      <c r="E177" s="151" t="s">
        <v>360</v>
      </c>
      <c r="F177" s="151" t="s">
        <v>361</v>
      </c>
      <c r="G177" s="151" t="b">
        <v>0</v>
      </c>
      <c r="H177" s="151" t="s">
        <v>39</v>
      </c>
      <c r="I177" s="151">
        <v>0.7</v>
      </c>
      <c r="J177" s="151">
        <f>VALUE(_xlfn.IFS(Table242[[#This Row],[Temperatures Delivered]]="Cold Only", "1", Table242[[#This Row],[Temperatures Delivered]]="Cook (ambient) &amp; Cold", "2",Table242[[#This Row],[Temperatures Delivered]]="Hot &amp; Cold", "3"))</f>
        <v>3</v>
      </c>
      <c r="K177" s="152">
        <v>43559</v>
      </c>
      <c r="M177" s="86"/>
    </row>
    <row r="178" spans="2:13" ht="13">
      <c r="B178" s="151" t="s">
        <v>118</v>
      </c>
      <c r="C178" s="151" t="s">
        <v>460</v>
      </c>
      <c r="D178" s="151" t="s">
        <v>391</v>
      </c>
      <c r="E178" s="151" t="s">
        <v>360</v>
      </c>
      <c r="F178" s="151" t="s">
        <v>361</v>
      </c>
      <c r="G178" s="151" t="b">
        <v>0</v>
      </c>
      <c r="H178" s="151" t="s">
        <v>39</v>
      </c>
      <c r="I178" s="151">
        <v>0.7</v>
      </c>
      <c r="J178" s="151">
        <f>VALUE(_xlfn.IFS(Table242[[#This Row],[Temperatures Delivered]]="Cold Only", "1", Table242[[#This Row],[Temperatures Delivered]]="Cook (ambient) &amp; Cold", "2",Table242[[#This Row],[Temperatures Delivered]]="Hot &amp; Cold", "3"))</f>
        <v>3</v>
      </c>
      <c r="K178" s="152">
        <v>43559</v>
      </c>
      <c r="M178" s="86"/>
    </row>
    <row r="179" spans="2:13" ht="13">
      <c r="B179" s="151" t="s">
        <v>51</v>
      </c>
      <c r="C179" s="151" t="s">
        <v>460</v>
      </c>
      <c r="D179" s="151" t="s">
        <v>391</v>
      </c>
      <c r="E179" s="151" t="s">
        <v>360</v>
      </c>
      <c r="F179" s="151" t="s">
        <v>361</v>
      </c>
      <c r="G179" s="151" t="b">
        <v>0</v>
      </c>
      <c r="H179" s="151" t="s">
        <v>39</v>
      </c>
      <c r="I179" s="151">
        <v>0.7</v>
      </c>
      <c r="J179" s="151">
        <f>VALUE(_xlfn.IFS(Table242[[#This Row],[Temperatures Delivered]]="Cold Only", "1", Table242[[#This Row],[Temperatures Delivered]]="Cook (ambient) &amp; Cold", "2",Table242[[#This Row],[Temperatures Delivered]]="Hot &amp; Cold", "3"))</f>
        <v>3</v>
      </c>
      <c r="K179" s="152">
        <v>43559</v>
      </c>
      <c r="M179" s="86"/>
    </row>
    <row r="180" spans="2:13" ht="13">
      <c r="B180" s="151" t="s">
        <v>118</v>
      </c>
      <c r="C180" s="151" t="s">
        <v>461</v>
      </c>
      <c r="D180" s="151" t="s">
        <v>391</v>
      </c>
      <c r="E180" s="151" t="s">
        <v>360</v>
      </c>
      <c r="F180" s="151" t="s">
        <v>361</v>
      </c>
      <c r="G180" s="151" t="b">
        <v>0</v>
      </c>
      <c r="H180" s="151" t="s">
        <v>39</v>
      </c>
      <c r="I180" s="151">
        <v>0.7</v>
      </c>
      <c r="J180" s="151">
        <f>VALUE(_xlfn.IFS(Table242[[#This Row],[Temperatures Delivered]]="Cold Only", "1", Table242[[#This Row],[Temperatures Delivered]]="Cook (ambient) &amp; Cold", "2",Table242[[#This Row],[Temperatures Delivered]]="Hot &amp; Cold", "3"))</f>
        <v>3</v>
      </c>
      <c r="K180" s="152">
        <v>43559</v>
      </c>
      <c r="M180" s="86"/>
    </row>
    <row r="181" spans="2:13" ht="13">
      <c r="B181" s="151" t="s">
        <v>51</v>
      </c>
      <c r="C181" s="151" t="s">
        <v>461</v>
      </c>
      <c r="D181" s="151" t="s">
        <v>391</v>
      </c>
      <c r="E181" s="151" t="s">
        <v>360</v>
      </c>
      <c r="F181" s="151" t="s">
        <v>361</v>
      </c>
      <c r="G181" s="151" t="b">
        <v>0</v>
      </c>
      <c r="H181" s="151" t="s">
        <v>39</v>
      </c>
      <c r="I181" s="151">
        <v>0.7</v>
      </c>
      <c r="J181" s="151">
        <f>VALUE(_xlfn.IFS(Table242[[#This Row],[Temperatures Delivered]]="Cold Only", "1", Table242[[#This Row],[Temperatures Delivered]]="Cook (ambient) &amp; Cold", "2",Table242[[#This Row],[Temperatures Delivered]]="Hot &amp; Cold", "3"))</f>
        <v>3</v>
      </c>
      <c r="K181" s="152">
        <v>43559</v>
      </c>
      <c r="M181" s="86"/>
    </row>
    <row r="182" spans="2:13" ht="13">
      <c r="B182" s="151" t="s">
        <v>297</v>
      </c>
      <c r="C182" s="151">
        <v>601305</v>
      </c>
      <c r="D182" s="151" t="s">
        <v>359</v>
      </c>
      <c r="E182" s="151" t="s">
        <v>360</v>
      </c>
      <c r="F182" s="151" t="s">
        <v>361</v>
      </c>
      <c r="G182" s="151" t="b">
        <v>0</v>
      </c>
      <c r="H182" s="151" t="s">
        <v>39</v>
      </c>
      <c r="I182" s="151">
        <v>0.5</v>
      </c>
      <c r="J182" s="151">
        <f>VALUE(_xlfn.IFS(Table242[[#This Row],[Temperatures Delivered]]="Cold Only", "1", Table242[[#This Row],[Temperatures Delivered]]="Cook (ambient) &amp; Cold", "2",Table242[[#This Row],[Temperatures Delivered]]="Hot &amp; Cold", "3"))</f>
        <v>3</v>
      </c>
      <c r="K182" s="152">
        <v>43559</v>
      </c>
      <c r="M182" s="86"/>
    </row>
    <row r="183" spans="2:13" ht="13">
      <c r="B183" s="151" t="s">
        <v>297</v>
      </c>
      <c r="C183" s="151">
        <v>601306</v>
      </c>
      <c r="D183" s="151" t="s">
        <v>359</v>
      </c>
      <c r="E183" s="151" t="s">
        <v>360</v>
      </c>
      <c r="F183" s="151" t="s">
        <v>361</v>
      </c>
      <c r="G183" s="151" t="b">
        <v>0</v>
      </c>
      <c r="H183" s="151" t="s">
        <v>39</v>
      </c>
      <c r="I183" s="151">
        <v>0.5</v>
      </c>
      <c r="J183" s="151">
        <f>VALUE(_xlfn.IFS(Table242[[#This Row],[Temperatures Delivered]]="Cold Only", "1", Table242[[#This Row],[Temperatures Delivered]]="Cook (ambient) &amp; Cold", "2",Table242[[#This Row],[Temperatures Delivered]]="Hot &amp; Cold", "3"))</f>
        <v>3</v>
      </c>
      <c r="K183" s="152">
        <v>43559</v>
      </c>
      <c r="M183" s="86"/>
    </row>
    <row r="184" spans="2:13" ht="13">
      <c r="B184" s="151" t="s">
        <v>297</v>
      </c>
      <c r="C184" s="151" t="s">
        <v>462</v>
      </c>
      <c r="D184" s="151" t="s">
        <v>359</v>
      </c>
      <c r="E184" s="151" t="s">
        <v>360</v>
      </c>
      <c r="F184" s="151" t="s">
        <v>361</v>
      </c>
      <c r="G184" s="151" t="b">
        <v>0</v>
      </c>
      <c r="H184" s="151" t="s">
        <v>39</v>
      </c>
      <c r="I184" s="151">
        <v>0.5</v>
      </c>
      <c r="J184" s="151">
        <f>VALUE(_xlfn.IFS(Table242[[#This Row],[Temperatures Delivered]]="Cold Only", "1", Table242[[#This Row],[Temperatures Delivered]]="Cook (ambient) &amp; Cold", "2",Table242[[#This Row],[Temperatures Delivered]]="Hot &amp; Cold", "3"))</f>
        <v>3</v>
      </c>
      <c r="K184" s="152">
        <v>43559</v>
      </c>
      <c r="M184" s="86"/>
    </row>
    <row r="185" spans="2:13" ht="13">
      <c r="B185" s="151" t="s">
        <v>297</v>
      </c>
      <c r="C185" s="151" t="s">
        <v>463</v>
      </c>
      <c r="D185" s="151" t="s">
        <v>359</v>
      </c>
      <c r="E185" s="151" t="s">
        <v>360</v>
      </c>
      <c r="F185" s="151" t="s">
        <v>361</v>
      </c>
      <c r="G185" s="151" t="b">
        <v>0</v>
      </c>
      <c r="H185" s="151" t="s">
        <v>39</v>
      </c>
      <c r="I185" s="151">
        <v>0.5</v>
      </c>
      <c r="J185" s="151">
        <f>VALUE(_xlfn.IFS(Table242[[#This Row],[Temperatures Delivered]]="Cold Only", "1", Table242[[#This Row],[Temperatures Delivered]]="Cook (ambient) &amp; Cold", "2",Table242[[#This Row],[Temperatures Delivered]]="Hot &amp; Cold", "3"))</f>
        <v>3</v>
      </c>
      <c r="K185" s="152">
        <v>43559</v>
      </c>
      <c r="M185" s="86"/>
    </row>
    <row r="186" spans="2:13" ht="13">
      <c r="B186" s="151" t="s">
        <v>149</v>
      </c>
      <c r="C186" s="151" t="s">
        <v>464</v>
      </c>
      <c r="D186" s="151" t="s">
        <v>359</v>
      </c>
      <c r="E186" s="151" t="s">
        <v>360</v>
      </c>
      <c r="F186" s="151" t="s">
        <v>361</v>
      </c>
      <c r="G186" s="151" t="b">
        <v>0</v>
      </c>
      <c r="H186" s="151" t="s">
        <v>39</v>
      </c>
      <c r="I186" s="151">
        <v>0.2</v>
      </c>
      <c r="J186" s="151">
        <f>VALUE(_xlfn.IFS(Table242[[#This Row],[Temperatures Delivered]]="Cold Only", "1", Table242[[#This Row],[Temperatures Delivered]]="Cook (ambient) &amp; Cold", "2",Table242[[#This Row],[Temperatures Delivered]]="Hot &amp; Cold", "3"))</f>
        <v>3</v>
      </c>
      <c r="K186" s="152">
        <v>43563</v>
      </c>
      <c r="M186" s="86"/>
    </row>
    <row r="187" spans="2:13" ht="13">
      <c r="B187" s="151" t="s">
        <v>116</v>
      </c>
      <c r="C187" s="151" t="s">
        <v>126</v>
      </c>
      <c r="D187" s="151" t="s">
        <v>359</v>
      </c>
      <c r="E187" s="151" t="s">
        <v>360</v>
      </c>
      <c r="F187" s="151" t="s">
        <v>361</v>
      </c>
      <c r="G187" s="151" t="b">
        <v>0</v>
      </c>
      <c r="H187" s="151" t="s">
        <v>39</v>
      </c>
      <c r="I187" s="151">
        <v>0.8</v>
      </c>
      <c r="J187" s="151">
        <f>VALUE(_xlfn.IFS(Table242[[#This Row],[Temperatures Delivered]]="Cold Only", "1", Table242[[#This Row],[Temperatures Delivered]]="Cook (ambient) &amp; Cold", "2",Table242[[#This Row],[Temperatures Delivered]]="Hot &amp; Cold", "3"))</f>
        <v>3</v>
      </c>
      <c r="K187" s="152">
        <v>43570</v>
      </c>
      <c r="M187" s="86"/>
    </row>
    <row r="188" spans="2:13" ht="13">
      <c r="B188" s="151" t="s">
        <v>267</v>
      </c>
      <c r="C188" s="151" t="s">
        <v>269</v>
      </c>
      <c r="D188" s="151" t="s">
        <v>359</v>
      </c>
      <c r="E188" s="151" t="s">
        <v>360</v>
      </c>
      <c r="F188" s="151" t="s">
        <v>465</v>
      </c>
      <c r="G188" s="151" t="b">
        <v>1</v>
      </c>
      <c r="H188" s="151" t="s">
        <v>39</v>
      </c>
      <c r="I188" s="151">
        <v>0.7</v>
      </c>
      <c r="J188" s="151">
        <f>VALUE(_xlfn.IFS(Table242[[#This Row],[Temperatures Delivered]]="Cold Only", "1", Table242[[#This Row],[Temperatures Delivered]]="Cook (ambient) &amp; Cold", "2",Table242[[#This Row],[Temperatures Delivered]]="Hot &amp; Cold", "3"))</f>
        <v>3</v>
      </c>
      <c r="K188" s="152">
        <v>43579</v>
      </c>
      <c r="M188" s="86"/>
    </row>
    <row r="189" spans="2:13" ht="13">
      <c r="B189" s="151" t="s">
        <v>297</v>
      </c>
      <c r="C189" s="151">
        <v>601321</v>
      </c>
      <c r="D189" s="151" t="s">
        <v>359</v>
      </c>
      <c r="E189" s="151" t="s">
        <v>360</v>
      </c>
      <c r="F189" s="151" t="s">
        <v>361</v>
      </c>
      <c r="G189" s="151" t="b">
        <v>0</v>
      </c>
      <c r="H189" s="151" t="s">
        <v>39</v>
      </c>
      <c r="I189" s="151">
        <v>0.8</v>
      </c>
      <c r="J189" s="151">
        <f>VALUE(_xlfn.IFS(Table242[[#This Row],[Temperatures Delivered]]="Cold Only", "1", Table242[[#This Row],[Temperatures Delivered]]="Cook (ambient) &amp; Cold", "2",Table242[[#This Row],[Temperatures Delivered]]="Hot &amp; Cold", "3"))</f>
        <v>3</v>
      </c>
      <c r="K189" s="152">
        <v>43651</v>
      </c>
      <c r="M189" s="86"/>
    </row>
    <row r="190" spans="2:13" ht="13">
      <c r="B190" s="151" t="s">
        <v>297</v>
      </c>
      <c r="C190" s="151" t="s">
        <v>466</v>
      </c>
      <c r="D190" s="151" t="s">
        <v>359</v>
      </c>
      <c r="E190" s="151" t="s">
        <v>360</v>
      </c>
      <c r="F190" s="151" t="s">
        <v>361</v>
      </c>
      <c r="G190" s="151" t="b">
        <v>0</v>
      </c>
      <c r="H190" s="151" t="s">
        <v>39</v>
      </c>
      <c r="I190" s="151">
        <v>0.8</v>
      </c>
      <c r="J190" s="151">
        <f>VALUE(_xlfn.IFS(Table242[[#This Row],[Temperatures Delivered]]="Cold Only", "1", Table242[[#This Row],[Temperatures Delivered]]="Cook (ambient) &amp; Cold", "2",Table242[[#This Row],[Temperatures Delivered]]="Hot &amp; Cold", "3"))</f>
        <v>3</v>
      </c>
      <c r="K190" s="152">
        <v>43651</v>
      </c>
      <c r="M190" s="86"/>
    </row>
    <row r="191" spans="2:13" ht="13">
      <c r="B191" s="151" t="s">
        <v>51</v>
      </c>
      <c r="C191" s="151" t="s">
        <v>467</v>
      </c>
      <c r="D191" s="151" t="s">
        <v>359</v>
      </c>
      <c r="E191" s="151" t="s">
        <v>360</v>
      </c>
      <c r="F191" s="151" t="s">
        <v>361</v>
      </c>
      <c r="G191" s="151" t="b">
        <v>0</v>
      </c>
      <c r="H191" s="151" t="s">
        <v>39</v>
      </c>
      <c r="I191" s="151">
        <v>0.7</v>
      </c>
      <c r="J191" s="151">
        <f>VALUE(_xlfn.IFS(Table242[[#This Row],[Temperatures Delivered]]="Cold Only", "1", Table242[[#This Row],[Temperatures Delivered]]="Cook (ambient) &amp; Cold", "2",Table242[[#This Row],[Temperatures Delivered]]="Hot &amp; Cold", "3"))</f>
        <v>3</v>
      </c>
      <c r="K191" s="152">
        <v>43651</v>
      </c>
      <c r="M191" s="86"/>
    </row>
    <row r="192" spans="2:13" ht="13">
      <c r="B192" s="151" t="s">
        <v>118</v>
      </c>
      <c r="C192" s="151" t="s">
        <v>467</v>
      </c>
      <c r="D192" s="151" t="s">
        <v>359</v>
      </c>
      <c r="E192" s="151" t="s">
        <v>360</v>
      </c>
      <c r="F192" s="151" t="s">
        <v>361</v>
      </c>
      <c r="G192" s="151" t="b">
        <v>0</v>
      </c>
      <c r="H192" s="151" t="s">
        <v>39</v>
      </c>
      <c r="I192" s="151">
        <v>0.7</v>
      </c>
      <c r="J192" s="151">
        <f>VALUE(_xlfn.IFS(Table242[[#This Row],[Temperatures Delivered]]="Cold Only", "1", Table242[[#This Row],[Temperatures Delivered]]="Cook (ambient) &amp; Cold", "2",Table242[[#This Row],[Temperatures Delivered]]="Hot &amp; Cold", "3"))</f>
        <v>3</v>
      </c>
      <c r="K192" s="152">
        <v>43651</v>
      </c>
      <c r="M192" s="86"/>
    </row>
    <row r="193" spans="2:13" ht="13">
      <c r="B193" s="151" t="s">
        <v>51</v>
      </c>
      <c r="C193" s="151" t="s">
        <v>468</v>
      </c>
      <c r="D193" s="151" t="s">
        <v>391</v>
      </c>
      <c r="E193" s="151" t="s">
        <v>360</v>
      </c>
      <c r="F193" s="151" t="s">
        <v>361</v>
      </c>
      <c r="G193" s="151" t="b">
        <v>0</v>
      </c>
      <c r="H193" s="151" t="s">
        <v>39</v>
      </c>
      <c r="I193" s="151">
        <v>0.7</v>
      </c>
      <c r="J193" s="151">
        <f>VALUE(_xlfn.IFS(Table242[[#This Row],[Temperatures Delivered]]="Cold Only", "1", Table242[[#This Row],[Temperatures Delivered]]="Cook (ambient) &amp; Cold", "2",Table242[[#This Row],[Temperatures Delivered]]="Hot &amp; Cold", "3"))</f>
        <v>3</v>
      </c>
      <c r="K193" s="152">
        <v>43651</v>
      </c>
      <c r="M193" s="86"/>
    </row>
    <row r="194" spans="2:13" ht="13">
      <c r="B194" s="151" t="s">
        <v>118</v>
      </c>
      <c r="C194" s="151" t="s">
        <v>468</v>
      </c>
      <c r="D194" s="151" t="s">
        <v>391</v>
      </c>
      <c r="E194" s="151" t="s">
        <v>360</v>
      </c>
      <c r="F194" s="151" t="s">
        <v>361</v>
      </c>
      <c r="G194" s="151" t="b">
        <v>0</v>
      </c>
      <c r="H194" s="151" t="s">
        <v>39</v>
      </c>
      <c r="I194" s="151">
        <v>0.7</v>
      </c>
      <c r="J194" s="151">
        <f>VALUE(_xlfn.IFS(Table242[[#This Row],[Temperatures Delivered]]="Cold Only", "1", Table242[[#This Row],[Temperatures Delivered]]="Cook (ambient) &amp; Cold", "2",Table242[[#This Row],[Temperatures Delivered]]="Hot &amp; Cold", "3"))</f>
        <v>3</v>
      </c>
      <c r="K194" s="152">
        <v>43651</v>
      </c>
      <c r="M194" s="86"/>
    </row>
    <row r="195" spans="2:13" ht="13">
      <c r="B195" s="151" t="s">
        <v>118</v>
      </c>
      <c r="C195" s="151" t="s">
        <v>112</v>
      </c>
      <c r="D195" s="151" t="s">
        <v>391</v>
      </c>
      <c r="E195" s="151" t="s">
        <v>360</v>
      </c>
      <c r="F195" s="151" t="s">
        <v>361</v>
      </c>
      <c r="G195" s="151" t="b">
        <v>0</v>
      </c>
      <c r="H195" s="151" t="s">
        <v>39</v>
      </c>
      <c r="I195" s="151">
        <v>0.6</v>
      </c>
      <c r="J195" s="151">
        <f>VALUE(_xlfn.IFS(Table242[[#This Row],[Temperatures Delivered]]="Cold Only", "1", Table242[[#This Row],[Temperatures Delivered]]="Cook (ambient) &amp; Cold", "2",Table242[[#This Row],[Temperatures Delivered]]="Hot &amp; Cold", "3"))</f>
        <v>3</v>
      </c>
      <c r="K195" s="152">
        <v>43679</v>
      </c>
      <c r="M195" s="86"/>
    </row>
    <row r="196" spans="2:13" ht="13">
      <c r="B196" s="151" t="s">
        <v>51</v>
      </c>
      <c r="C196" s="151" t="s">
        <v>112</v>
      </c>
      <c r="D196" s="151" t="s">
        <v>391</v>
      </c>
      <c r="E196" s="151" t="s">
        <v>360</v>
      </c>
      <c r="F196" s="151" t="s">
        <v>361</v>
      </c>
      <c r="G196" s="151" t="b">
        <v>0</v>
      </c>
      <c r="H196" s="151" t="s">
        <v>39</v>
      </c>
      <c r="I196" s="151">
        <v>0.6</v>
      </c>
      <c r="J196" s="151">
        <f>VALUE(_xlfn.IFS(Table242[[#This Row],[Temperatures Delivered]]="Cold Only", "1", Table242[[#This Row],[Temperatures Delivered]]="Cook (ambient) &amp; Cold", "2",Table242[[#This Row],[Temperatures Delivered]]="Hot &amp; Cold", "3"))</f>
        <v>3</v>
      </c>
      <c r="K196" s="152">
        <v>43679</v>
      </c>
      <c r="M196" s="86"/>
    </row>
    <row r="197" spans="2:13" ht="13">
      <c r="B197" s="151" t="s">
        <v>297</v>
      </c>
      <c r="C197" s="151" t="s">
        <v>469</v>
      </c>
      <c r="D197" s="151" t="s">
        <v>359</v>
      </c>
      <c r="E197" s="151" t="s">
        <v>360</v>
      </c>
      <c r="F197" s="151" t="s">
        <v>361</v>
      </c>
      <c r="G197" s="151" t="b">
        <v>0</v>
      </c>
      <c r="H197" s="151" t="s">
        <v>39</v>
      </c>
      <c r="I197" s="151">
        <v>0.8</v>
      </c>
      <c r="J197" s="151">
        <f>VALUE(_xlfn.IFS(Table242[[#This Row],[Temperatures Delivered]]="Cold Only", "1", Table242[[#This Row],[Temperatures Delivered]]="Cook (ambient) &amp; Cold", "2",Table242[[#This Row],[Temperatures Delivered]]="Hot &amp; Cold", "3"))</f>
        <v>3</v>
      </c>
      <c r="K197" s="152">
        <v>43690</v>
      </c>
      <c r="M197" s="86"/>
    </row>
    <row r="198" spans="2:13" ht="13">
      <c r="B198" s="151" t="s">
        <v>297</v>
      </c>
      <c r="C198" s="151" t="s">
        <v>470</v>
      </c>
      <c r="D198" s="151" t="s">
        <v>359</v>
      </c>
      <c r="E198" s="151" t="s">
        <v>360</v>
      </c>
      <c r="F198" s="151" t="s">
        <v>361</v>
      </c>
      <c r="G198" s="151" t="b">
        <v>0</v>
      </c>
      <c r="H198" s="151" t="s">
        <v>39</v>
      </c>
      <c r="I198" s="151">
        <v>0.8</v>
      </c>
      <c r="J198" s="151">
        <f>VALUE(_xlfn.IFS(Table242[[#This Row],[Temperatures Delivered]]="Cold Only", "1", Table242[[#This Row],[Temperatures Delivered]]="Cook (ambient) &amp; Cold", "2",Table242[[#This Row],[Temperatures Delivered]]="Hot &amp; Cold", "3"))</f>
        <v>3</v>
      </c>
      <c r="K198" s="152">
        <v>43690</v>
      </c>
      <c r="M198" s="86"/>
    </row>
    <row r="199" spans="2:13" ht="13">
      <c r="B199" s="151" t="s">
        <v>297</v>
      </c>
      <c r="C199" s="151" t="s">
        <v>471</v>
      </c>
      <c r="D199" s="151" t="s">
        <v>359</v>
      </c>
      <c r="E199" s="151" t="s">
        <v>360</v>
      </c>
      <c r="F199" s="151" t="s">
        <v>361</v>
      </c>
      <c r="G199" s="151" t="b">
        <v>0</v>
      </c>
      <c r="H199" s="151" t="s">
        <v>39</v>
      </c>
      <c r="I199" s="151">
        <v>0.8</v>
      </c>
      <c r="J199" s="151">
        <f>VALUE(_xlfn.IFS(Table242[[#This Row],[Temperatures Delivered]]="Cold Only", "1", Table242[[#This Row],[Temperatures Delivered]]="Cook (ambient) &amp; Cold", "2",Table242[[#This Row],[Temperatures Delivered]]="Hot &amp; Cold", "3"))</f>
        <v>3</v>
      </c>
      <c r="K199" s="152">
        <v>43690</v>
      </c>
      <c r="M199" s="86"/>
    </row>
    <row r="200" spans="2:13" ht="39">
      <c r="B200" s="151" t="s">
        <v>472</v>
      </c>
      <c r="C200" s="151" t="s">
        <v>473</v>
      </c>
      <c r="D200" s="151" t="s">
        <v>391</v>
      </c>
      <c r="E200" s="151" t="s">
        <v>360</v>
      </c>
      <c r="F200" s="151" t="s">
        <v>361</v>
      </c>
      <c r="G200" s="151" t="b">
        <v>0</v>
      </c>
      <c r="H200" s="151" t="s">
        <v>727</v>
      </c>
      <c r="I200" s="151">
        <v>0.1</v>
      </c>
      <c r="J200" s="151">
        <f>VALUE(_xlfn.IFS(Table242[[#This Row],[Temperatures Delivered]]="Cold Only", "1", Table242[[#This Row],[Temperatures Delivered]]="Cook (ambient) &amp; Cold", "2",Table242[[#This Row],[Temperatures Delivered]]="Hot &amp; Cold", "3"))</f>
        <v>1</v>
      </c>
      <c r="K200" s="152">
        <v>43703</v>
      </c>
      <c r="M200" s="86"/>
    </row>
    <row r="201" spans="2:13" ht="13">
      <c r="B201" s="151" t="s">
        <v>185</v>
      </c>
      <c r="C201" s="151" t="s">
        <v>186</v>
      </c>
      <c r="D201" s="151" t="s">
        <v>359</v>
      </c>
      <c r="E201" s="151" t="s">
        <v>360</v>
      </c>
      <c r="F201" s="151" t="s">
        <v>361</v>
      </c>
      <c r="G201" s="151" t="b">
        <v>0</v>
      </c>
      <c r="H201" s="151" t="s">
        <v>39</v>
      </c>
      <c r="I201" s="151">
        <v>0.7</v>
      </c>
      <c r="J201" s="151">
        <f>VALUE(_xlfn.IFS(Table242[[#This Row],[Temperatures Delivered]]="Cold Only", "1", Table242[[#This Row],[Temperatures Delivered]]="Cook (ambient) &amp; Cold", "2",Table242[[#This Row],[Temperatures Delivered]]="Hot &amp; Cold", "3"))</f>
        <v>3</v>
      </c>
      <c r="K201" s="152">
        <v>43711</v>
      </c>
      <c r="M201" s="86"/>
    </row>
    <row r="202" spans="2:13" ht="13">
      <c r="B202" s="151" t="s">
        <v>297</v>
      </c>
      <c r="C202" s="151">
        <v>601324</v>
      </c>
      <c r="D202" s="151" t="s">
        <v>359</v>
      </c>
      <c r="E202" s="151" t="s">
        <v>360</v>
      </c>
      <c r="F202" s="151" t="s">
        <v>361</v>
      </c>
      <c r="G202" s="151" t="b">
        <v>0</v>
      </c>
      <c r="H202" s="151" t="s">
        <v>39</v>
      </c>
      <c r="I202" s="151">
        <v>0.8</v>
      </c>
      <c r="J202" s="151">
        <f>VALUE(_xlfn.IFS(Table242[[#This Row],[Temperatures Delivered]]="Cold Only", "1", Table242[[#This Row],[Temperatures Delivered]]="Cook (ambient) &amp; Cold", "2",Table242[[#This Row],[Temperatures Delivered]]="Hot &amp; Cold", "3"))</f>
        <v>3</v>
      </c>
      <c r="K202" s="152">
        <v>43713</v>
      </c>
      <c r="M202" s="86"/>
    </row>
    <row r="203" spans="2:13" ht="13">
      <c r="B203" s="151" t="s">
        <v>42</v>
      </c>
      <c r="C203" s="151" t="s">
        <v>55</v>
      </c>
      <c r="D203" s="151" t="s">
        <v>391</v>
      </c>
      <c r="E203" s="151" t="s">
        <v>360</v>
      </c>
      <c r="F203" s="151" t="s">
        <v>361</v>
      </c>
      <c r="G203" s="151" t="b">
        <v>0</v>
      </c>
      <c r="H203" s="151" t="s">
        <v>39</v>
      </c>
      <c r="I203" s="151">
        <v>0.6</v>
      </c>
      <c r="J203" s="151">
        <f>VALUE(_xlfn.IFS(Table242[[#This Row],[Temperatures Delivered]]="Cold Only", "1", Table242[[#This Row],[Temperatures Delivered]]="Cook (ambient) &amp; Cold", "2",Table242[[#This Row],[Temperatures Delivered]]="Hot &amp; Cold", "3"))</f>
        <v>3</v>
      </c>
      <c r="K203" s="152">
        <v>43725</v>
      </c>
      <c r="M203" s="86"/>
    </row>
    <row r="204" spans="2:13" ht="13">
      <c r="B204" s="151" t="s">
        <v>297</v>
      </c>
      <c r="C204" s="151" t="s">
        <v>474</v>
      </c>
      <c r="D204" s="151" t="s">
        <v>359</v>
      </c>
      <c r="E204" s="151" t="s">
        <v>360</v>
      </c>
      <c r="F204" s="151" t="s">
        <v>361</v>
      </c>
      <c r="G204" s="151" t="b">
        <v>0</v>
      </c>
      <c r="H204" s="151" t="s">
        <v>39</v>
      </c>
      <c r="I204" s="151">
        <v>0.8</v>
      </c>
      <c r="J204" s="151">
        <f>VALUE(_xlfn.IFS(Table242[[#This Row],[Temperatures Delivered]]="Cold Only", "1", Table242[[#This Row],[Temperatures Delivered]]="Cook (ambient) &amp; Cold", "2",Table242[[#This Row],[Temperatures Delivered]]="Hot &amp; Cold", "3"))</f>
        <v>3</v>
      </c>
      <c r="K204" s="152">
        <v>43748</v>
      </c>
      <c r="M204" s="86"/>
    </row>
    <row r="205" spans="2:13" ht="13">
      <c r="B205" s="151" t="s">
        <v>297</v>
      </c>
      <c r="C205" s="151" t="s">
        <v>475</v>
      </c>
      <c r="D205" s="151" t="s">
        <v>359</v>
      </c>
      <c r="E205" s="151" t="s">
        <v>360</v>
      </c>
      <c r="F205" s="151" t="s">
        <v>361</v>
      </c>
      <c r="G205" s="151" t="b">
        <v>0</v>
      </c>
      <c r="H205" s="151" t="s">
        <v>39</v>
      </c>
      <c r="I205" s="151">
        <v>0.8</v>
      </c>
      <c r="J205" s="151">
        <f>VALUE(_xlfn.IFS(Table242[[#This Row],[Temperatures Delivered]]="Cold Only", "1", Table242[[#This Row],[Temperatures Delivered]]="Cook (ambient) &amp; Cold", "2",Table242[[#This Row],[Temperatures Delivered]]="Hot &amp; Cold", "3"))</f>
        <v>3</v>
      </c>
      <c r="K205" s="152">
        <v>43748</v>
      </c>
      <c r="M205" s="86"/>
    </row>
    <row r="206" spans="2:13" ht="13">
      <c r="B206" s="151" t="s">
        <v>297</v>
      </c>
      <c r="C206" s="151" t="s">
        <v>476</v>
      </c>
      <c r="D206" s="151" t="s">
        <v>359</v>
      </c>
      <c r="E206" s="151" t="s">
        <v>360</v>
      </c>
      <c r="F206" s="151" t="s">
        <v>361</v>
      </c>
      <c r="G206" s="151" t="b">
        <v>0</v>
      </c>
      <c r="H206" s="151" t="s">
        <v>39</v>
      </c>
      <c r="I206" s="151">
        <v>0.8</v>
      </c>
      <c r="J206" s="151">
        <f>VALUE(_xlfn.IFS(Table242[[#This Row],[Temperatures Delivered]]="Cold Only", "1", Table242[[#This Row],[Temperatures Delivered]]="Cook (ambient) &amp; Cold", "2",Table242[[#This Row],[Temperatures Delivered]]="Hot &amp; Cold", "3"))</f>
        <v>3</v>
      </c>
      <c r="K206" s="152">
        <v>43748</v>
      </c>
      <c r="M206" s="86"/>
    </row>
    <row r="207" spans="2:13" ht="13">
      <c r="B207" s="151" t="s">
        <v>297</v>
      </c>
      <c r="C207" s="151" t="s">
        <v>477</v>
      </c>
      <c r="D207" s="151" t="s">
        <v>359</v>
      </c>
      <c r="E207" s="151" t="s">
        <v>360</v>
      </c>
      <c r="F207" s="151" t="s">
        <v>361</v>
      </c>
      <c r="G207" s="151" t="b">
        <v>0</v>
      </c>
      <c r="H207" s="151" t="s">
        <v>39</v>
      </c>
      <c r="I207" s="151">
        <v>0.8</v>
      </c>
      <c r="J207" s="151">
        <f>VALUE(_xlfn.IFS(Table242[[#This Row],[Temperatures Delivered]]="Cold Only", "1", Table242[[#This Row],[Temperatures Delivered]]="Cook (ambient) &amp; Cold", "2",Table242[[#This Row],[Temperatures Delivered]]="Hot &amp; Cold", "3"))</f>
        <v>3</v>
      </c>
      <c r="K207" s="152">
        <v>43748</v>
      </c>
      <c r="M207" s="86"/>
    </row>
    <row r="208" spans="2:13" ht="13">
      <c r="B208" s="151" t="s">
        <v>297</v>
      </c>
      <c r="C208" s="151" t="s">
        <v>478</v>
      </c>
      <c r="D208" s="151" t="s">
        <v>359</v>
      </c>
      <c r="E208" s="151" t="s">
        <v>360</v>
      </c>
      <c r="F208" s="151" t="s">
        <v>361</v>
      </c>
      <c r="G208" s="151" t="b">
        <v>0</v>
      </c>
      <c r="H208" s="151" t="s">
        <v>39</v>
      </c>
      <c r="I208" s="151">
        <v>0.8</v>
      </c>
      <c r="J208" s="151">
        <f>VALUE(_xlfn.IFS(Table242[[#This Row],[Temperatures Delivered]]="Cold Only", "1", Table242[[#This Row],[Temperatures Delivered]]="Cook (ambient) &amp; Cold", "2",Table242[[#This Row],[Temperatures Delivered]]="Hot &amp; Cold", "3"))</f>
        <v>3</v>
      </c>
      <c r="K208" s="152">
        <v>43748</v>
      </c>
      <c r="M208" s="86"/>
    </row>
    <row r="209" spans="2:13" ht="13">
      <c r="B209" s="151" t="s">
        <v>297</v>
      </c>
      <c r="C209" s="151" t="s">
        <v>479</v>
      </c>
      <c r="D209" s="151" t="s">
        <v>359</v>
      </c>
      <c r="E209" s="151" t="s">
        <v>360</v>
      </c>
      <c r="F209" s="151" t="s">
        <v>361</v>
      </c>
      <c r="G209" s="151" t="b">
        <v>0</v>
      </c>
      <c r="H209" s="151" t="s">
        <v>39</v>
      </c>
      <c r="I209" s="151">
        <v>0.8</v>
      </c>
      <c r="J209" s="151">
        <f>VALUE(_xlfn.IFS(Table242[[#This Row],[Temperatures Delivered]]="Cold Only", "1", Table242[[#This Row],[Temperatures Delivered]]="Cook (ambient) &amp; Cold", "2",Table242[[#This Row],[Temperatures Delivered]]="Hot &amp; Cold", "3"))</f>
        <v>3</v>
      </c>
      <c r="K209" s="152">
        <v>43748</v>
      </c>
      <c r="M209" s="86"/>
    </row>
    <row r="210" spans="2:13" ht="13">
      <c r="B210" s="151" t="s">
        <v>297</v>
      </c>
      <c r="C210" s="151" t="s">
        <v>480</v>
      </c>
      <c r="D210" s="151" t="s">
        <v>359</v>
      </c>
      <c r="E210" s="151" t="s">
        <v>360</v>
      </c>
      <c r="F210" s="151" t="s">
        <v>361</v>
      </c>
      <c r="G210" s="151" t="b">
        <v>0</v>
      </c>
      <c r="H210" s="151" t="s">
        <v>39</v>
      </c>
      <c r="I210" s="151">
        <v>0.8</v>
      </c>
      <c r="J210" s="151">
        <f>VALUE(_xlfn.IFS(Table242[[#This Row],[Temperatures Delivered]]="Cold Only", "1", Table242[[#This Row],[Temperatures Delivered]]="Cook (ambient) &amp; Cold", "2",Table242[[#This Row],[Temperatures Delivered]]="Hot &amp; Cold", "3"))</f>
        <v>3</v>
      </c>
      <c r="K210" s="152">
        <v>43748</v>
      </c>
      <c r="M210" s="86"/>
    </row>
    <row r="211" spans="2:13" ht="13">
      <c r="B211" s="151" t="s">
        <v>297</v>
      </c>
      <c r="C211" s="151" t="s">
        <v>481</v>
      </c>
      <c r="D211" s="151" t="s">
        <v>359</v>
      </c>
      <c r="E211" s="151" t="s">
        <v>360</v>
      </c>
      <c r="F211" s="151" t="s">
        <v>361</v>
      </c>
      <c r="G211" s="151" t="b">
        <v>0</v>
      </c>
      <c r="H211" s="151" t="s">
        <v>39</v>
      </c>
      <c r="I211" s="151">
        <v>0.8</v>
      </c>
      <c r="J211" s="151">
        <f>VALUE(_xlfn.IFS(Table242[[#This Row],[Temperatures Delivered]]="Cold Only", "1", Table242[[#This Row],[Temperatures Delivered]]="Cook (ambient) &amp; Cold", "2",Table242[[#This Row],[Temperatures Delivered]]="Hot &amp; Cold", "3"))</f>
        <v>3</v>
      </c>
      <c r="K211" s="152">
        <v>43748</v>
      </c>
      <c r="M211" s="86"/>
    </row>
    <row r="212" spans="2:13" ht="13">
      <c r="B212" s="151" t="s">
        <v>297</v>
      </c>
      <c r="C212" s="151">
        <v>601275</v>
      </c>
      <c r="D212" s="151" t="s">
        <v>359</v>
      </c>
      <c r="E212" s="151" t="s">
        <v>360</v>
      </c>
      <c r="F212" s="151" t="s">
        <v>361</v>
      </c>
      <c r="G212" s="151" t="b">
        <v>0</v>
      </c>
      <c r="H212" s="151" t="s">
        <v>39</v>
      </c>
      <c r="I212" s="151">
        <v>0.8</v>
      </c>
      <c r="J212" s="151">
        <f>VALUE(_xlfn.IFS(Table242[[#This Row],[Temperatures Delivered]]="Cold Only", "1", Table242[[#This Row],[Temperatures Delivered]]="Cook (ambient) &amp; Cold", "2",Table242[[#This Row],[Temperatures Delivered]]="Hot &amp; Cold", "3"))</f>
        <v>3</v>
      </c>
      <c r="K212" s="152">
        <v>43761</v>
      </c>
      <c r="M212" s="86"/>
    </row>
    <row r="213" spans="2:13" ht="13">
      <c r="B213" s="151" t="s">
        <v>118</v>
      </c>
      <c r="C213" s="151" t="s">
        <v>482</v>
      </c>
      <c r="D213" s="151" t="s">
        <v>359</v>
      </c>
      <c r="E213" s="151" t="s">
        <v>360</v>
      </c>
      <c r="F213" s="151" t="s">
        <v>361</v>
      </c>
      <c r="G213" s="151" t="b">
        <v>0</v>
      </c>
      <c r="H213" s="151" t="s">
        <v>39</v>
      </c>
      <c r="I213" s="151">
        <v>0.6</v>
      </c>
      <c r="J213" s="151">
        <f>VALUE(_xlfn.IFS(Table242[[#This Row],[Temperatures Delivered]]="Cold Only", "1", Table242[[#This Row],[Temperatures Delivered]]="Cook (ambient) &amp; Cold", "2",Table242[[#This Row],[Temperatures Delivered]]="Hot &amp; Cold", "3"))</f>
        <v>3</v>
      </c>
      <c r="K213" s="152">
        <v>43793</v>
      </c>
      <c r="M213" s="86"/>
    </row>
    <row r="214" spans="2:13" ht="13">
      <c r="B214" s="151" t="s">
        <v>118</v>
      </c>
      <c r="C214" s="151" t="s">
        <v>483</v>
      </c>
      <c r="D214" s="151" t="s">
        <v>359</v>
      </c>
      <c r="E214" s="151" t="s">
        <v>360</v>
      </c>
      <c r="F214" s="151" t="s">
        <v>361</v>
      </c>
      <c r="G214" s="151" t="b">
        <v>0</v>
      </c>
      <c r="H214" s="151" t="s">
        <v>39</v>
      </c>
      <c r="I214" s="151">
        <v>0.6</v>
      </c>
      <c r="J214" s="151">
        <f>VALUE(_xlfn.IFS(Table242[[#This Row],[Temperatures Delivered]]="Cold Only", "1", Table242[[#This Row],[Temperatures Delivered]]="Cook (ambient) &amp; Cold", "2",Table242[[#This Row],[Temperatures Delivered]]="Hot &amp; Cold", "3"))</f>
        <v>3</v>
      </c>
      <c r="K214" s="152">
        <v>43793</v>
      </c>
      <c r="M214" s="86"/>
    </row>
    <row r="215" spans="2:13" ht="13">
      <c r="B215" s="151" t="s">
        <v>51</v>
      </c>
      <c r="C215" s="151" t="s">
        <v>482</v>
      </c>
      <c r="D215" s="151" t="s">
        <v>359</v>
      </c>
      <c r="E215" s="151" t="s">
        <v>360</v>
      </c>
      <c r="F215" s="151" t="s">
        <v>361</v>
      </c>
      <c r="G215" s="151" t="b">
        <v>0</v>
      </c>
      <c r="H215" s="151" t="s">
        <v>39</v>
      </c>
      <c r="I215" s="151">
        <v>0.6</v>
      </c>
      <c r="J215" s="151">
        <f>VALUE(_xlfn.IFS(Table242[[#This Row],[Temperatures Delivered]]="Cold Only", "1", Table242[[#This Row],[Temperatures Delivered]]="Cook (ambient) &amp; Cold", "2",Table242[[#This Row],[Temperatures Delivered]]="Hot &amp; Cold", "3"))</f>
        <v>3</v>
      </c>
      <c r="K215" s="152">
        <v>43793</v>
      </c>
      <c r="M215" s="86"/>
    </row>
    <row r="216" spans="2:13" ht="13">
      <c r="B216" s="151" t="s">
        <v>51</v>
      </c>
      <c r="C216" s="151" t="s">
        <v>483</v>
      </c>
      <c r="D216" s="151" t="s">
        <v>359</v>
      </c>
      <c r="E216" s="151" t="s">
        <v>360</v>
      </c>
      <c r="F216" s="151" t="s">
        <v>361</v>
      </c>
      <c r="G216" s="151" t="b">
        <v>0</v>
      </c>
      <c r="H216" s="151" t="s">
        <v>39</v>
      </c>
      <c r="I216" s="151">
        <v>0.6</v>
      </c>
      <c r="J216" s="151">
        <f>VALUE(_xlfn.IFS(Table242[[#This Row],[Temperatures Delivered]]="Cold Only", "1", Table242[[#This Row],[Temperatures Delivered]]="Cook (ambient) &amp; Cold", "2",Table242[[#This Row],[Temperatures Delivered]]="Hot &amp; Cold", "3"))</f>
        <v>3</v>
      </c>
      <c r="K216" s="152">
        <v>43793</v>
      </c>
      <c r="M216" s="86"/>
    </row>
    <row r="217" spans="2:13" ht="13">
      <c r="B217" s="151" t="s">
        <v>459</v>
      </c>
      <c r="C217" s="151" t="s">
        <v>253</v>
      </c>
      <c r="D217" s="151" t="s">
        <v>359</v>
      </c>
      <c r="E217" s="151" t="s">
        <v>360</v>
      </c>
      <c r="F217" s="151" t="s">
        <v>361</v>
      </c>
      <c r="G217" s="151" t="b">
        <v>0</v>
      </c>
      <c r="H217" s="151" t="s">
        <v>39</v>
      </c>
      <c r="I217" s="151">
        <v>0.6</v>
      </c>
      <c r="J217" s="151">
        <f>VALUE(_xlfn.IFS(Table242[[#This Row],[Temperatures Delivered]]="Cold Only", "1", Table242[[#This Row],[Temperatures Delivered]]="Cook (ambient) &amp; Cold", "2",Table242[[#This Row],[Temperatures Delivered]]="Hot &amp; Cold", "3"))</f>
        <v>3</v>
      </c>
      <c r="K217" s="152">
        <v>43795</v>
      </c>
      <c r="M217" s="86"/>
    </row>
    <row r="218" spans="2:13" ht="13">
      <c r="B218" s="151" t="s">
        <v>459</v>
      </c>
      <c r="C218" s="151" t="s">
        <v>484</v>
      </c>
      <c r="D218" s="151" t="s">
        <v>359</v>
      </c>
      <c r="E218" s="151" t="s">
        <v>360</v>
      </c>
      <c r="F218" s="151" t="s">
        <v>361</v>
      </c>
      <c r="G218" s="151" t="b">
        <v>0</v>
      </c>
      <c r="H218" s="151" t="s">
        <v>39</v>
      </c>
      <c r="I218" s="151">
        <v>0.6</v>
      </c>
      <c r="J218" s="151">
        <f>VALUE(_xlfn.IFS(Table242[[#This Row],[Temperatures Delivered]]="Cold Only", "1", Table242[[#This Row],[Temperatures Delivered]]="Cook (ambient) &amp; Cold", "2",Table242[[#This Row],[Temperatures Delivered]]="Hot &amp; Cold", "3"))</f>
        <v>3</v>
      </c>
      <c r="K218" s="152">
        <v>43795</v>
      </c>
      <c r="M218" s="86"/>
    </row>
    <row r="219" spans="2:13" ht="13">
      <c r="B219" s="151" t="s">
        <v>118</v>
      </c>
      <c r="C219" s="151" t="s">
        <v>485</v>
      </c>
      <c r="D219" s="151" t="s">
        <v>391</v>
      </c>
      <c r="E219" s="151" t="s">
        <v>360</v>
      </c>
      <c r="F219" s="151" t="s">
        <v>361</v>
      </c>
      <c r="G219" s="151" t="b">
        <v>0</v>
      </c>
      <c r="H219" s="151" t="s">
        <v>39</v>
      </c>
      <c r="I219" s="151">
        <v>0.7</v>
      </c>
      <c r="J219" s="151">
        <f>VALUE(_xlfn.IFS(Table242[[#This Row],[Temperatures Delivered]]="Cold Only", "1", Table242[[#This Row],[Temperatures Delivered]]="Cook (ambient) &amp; Cold", "2",Table242[[#This Row],[Temperatures Delivered]]="Hot &amp; Cold", "3"))</f>
        <v>3</v>
      </c>
      <c r="K219" s="152">
        <v>43811</v>
      </c>
      <c r="M219" s="86"/>
    </row>
    <row r="220" spans="2:13" ht="13">
      <c r="B220" s="151" t="s">
        <v>51</v>
      </c>
      <c r="C220" s="151" t="s">
        <v>485</v>
      </c>
      <c r="D220" s="151" t="s">
        <v>391</v>
      </c>
      <c r="E220" s="151" t="s">
        <v>360</v>
      </c>
      <c r="F220" s="151" t="s">
        <v>361</v>
      </c>
      <c r="G220" s="151" t="b">
        <v>0</v>
      </c>
      <c r="H220" s="151" t="s">
        <v>39</v>
      </c>
      <c r="I220" s="151">
        <v>0.7</v>
      </c>
      <c r="J220" s="151">
        <f>VALUE(_xlfn.IFS(Table242[[#This Row],[Temperatures Delivered]]="Cold Only", "1", Table242[[#This Row],[Temperatures Delivered]]="Cook (ambient) &amp; Cold", "2",Table242[[#This Row],[Temperatures Delivered]]="Hot &amp; Cold", "3"))</f>
        <v>3</v>
      </c>
      <c r="K220" s="152">
        <v>43811</v>
      </c>
      <c r="M220" s="86"/>
    </row>
    <row r="221" spans="2:13" ht="13">
      <c r="B221" s="151" t="s">
        <v>118</v>
      </c>
      <c r="C221" s="151" t="s">
        <v>486</v>
      </c>
      <c r="D221" s="151" t="s">
        <v>391</v>
      </c>
      <c r="E221" s="151" t="s">
        <v>360</v>
      </c>
      <c r="F221" s="151" t="s">
        <v>361</v>
      </c>
      <c r="G221" s="151" t="b">
        <v>0</v>
      </c>
      <c r="H221" s="151" t="s">
        <v>39</v>
      </c>
      <c r="I221" s="151">
        <v>0.7</v>
      </c>
      <c r="J221" s="151">
        <f>VALUE(_xlfn.IFS(Table242[[#This Row],[Temperatures Delivered]]="Cold Only", "1", Table242[[#This Row],[Temperatures Delivered]]="Cook (ambient) &amp; Cold", "2",Table242[[#This Row],[Temperatures Delivered]]="Hot &amp; Cold", "3"))</f>
        <v>3</v>
      </c>
      <c r="K221" s="152">
        <v>43811</v>
      </c>
      <c r="M221" s="86"/>
    </row>
    <row r="222" spans="2:13" ht="13">
      <c r="B222" s="151" t="s">
        <v>51</v>
      </c>
      <c r="C222" s="151" t="s">
        <v>486</v>
      </c>
      <c r="D222" s="151" t="s">
        <v>391</v>
      </c>
      <c r="E222" s="151" t="s">
        <v>360</v>
      </c>
      <c r="F222" s="151" t="s">
        <v>361</v>
      </c>
      <c r="G222" s="151" t="b">
        <v>0</v>
      </c>
      <c r="H222" s="151" t="s">
        <v>39</v>
      </c>
      <c r="I222" s="151">
        <v>0.7</v>
      </c>
      <c r="J222" s="151">
        <f>VALUE(_xlfn.IFS(Table242[[#This Row],[Temperatures Delivered]]="Cold Only", "1", Table242[[#This Row],[Temperatures Delivered]]="Cook (ambient) &amp; Cold", "2",Table242[[#This Row],[Temperatures Delivered]]="Hot &amp; Cold", "3"))</f>
        <v>3</v>
      </c>
      <c r="K222" s="152">
        <v>43811</v>
      </c>
      <c r="M222" s="86"/>
    </row>
    <row r="223" spans="2:13" ht="13">
      <c r="B223" s="151" t="s">
        <v>118</v>
      </c>
      <c r="C223" s="151" t="s">
        <v>487</v>
      </c>
      <c r="D223" s="151" t="s">
        <v>391</v>
      </c>
      <c r="E223" s="151" t="s">
        <v>360</v>
      </c>
      <c r="F223" s="151" t="s">
        <v>361</v>
      </c>
      <c r="G223" s="151" t="b">
        <v>0</v>
      </c>
      <c r="H223" s="151" t="s">
        <v>39</v>
      </c>
      <c r="I223" s="151">
        <v>0.7</v>
      </c>
      <c r="J223" s="151">
        <f>VALUE(_xlfn.IFS(Table242[[#This Row],[Temperatures Delivered]]="Cold Only", "1", Table242[[#This Row],[Temperatures Delivered]]="Cook (ambient) &amp; Cold", "2",Table242[[#This Row],[Temperatures Delivered]]="Hot &amp; Cold", "3"))</f>
        <v>3</v>
      </c>
      <c r="K223" s="152">
        <v>43811</v>
      </c>
      <c r="M223" s="86"/>
    </row>
    <row r="224" spans="2:13" ht="13">
      <c r="B224" s="151" t="s">
        <v>51</v>
      </c>
      <c r="C224" s="151" t="s">
        <v>487</v>
      </c>
      <c r="D224" s="151" t="s">
        <v>391</v>
      </c>
      <c r="E224" s="151" t="s">
        <v>360</v>
      </c>
      <c r="F224" s="151" t="s">
        <v>361</v>
      </c>
      <c r="G224" s="151" t="b">
        <v>0</v>
      </c>
      <c r="H224" s="151" t="s">
        <v>39</v>
      </c>
      <c r="I224" s="151">
        <v>0.7</v>
      </c>
      <c r="J224" s="151">
        <f>VALUE(_xlfn.IFS(Table242[[#This Row],[Temperatures Delivered]]="Cold Only", "1", Table242[[#This Row],[Temperatures Delivered]]="Cook (ambient) &amp; Cold", "2",Table242[[#This Row],[Temperatures Delivered]]="Hot &amp; Cold", "3"))</f>
        <v>3</v>
      </c>
      <c r="K224" s="152">
        <v>43811</v>
      </c>
      <c r="M224" s="86"/>
    </row>
    <row r="225" spans="2:13" ht="13">
      <c r="B225" s="151" t="s">
        <v>118</v>
      </c>
      <c r="C225" s="151" t="s">
        <v>488</v>
      </c>
      <c r="D225" s="151" t="s">
        <v>391</v>
      </c>
      <c r="E225" s="151" t="s">
        <v>360</v>
      </c>
      <c r="F225" s="151" t="s">
        <v>361</v>
      </c>
      <c r="G225" s="151" t="b">
        <v>0</v>
      </c>
      <c r="H225" s="151" t="s">
        <v>39</v>
      </c>
      <c r="I225" s="151">
        <v>0.7</v>
      </c>
      <c r="J225" s="151">
        <f>VALUE(_xlfn.IFS(Table242[[#This Row],[Temperatures Delivered]]="Cold Only", "1", Table242[[#This Row],[Temperatures Delivered]]="Cook (ambient) &amp; Cold", "2",Table242[[#This Row],[Temperatures Delivered]]="Hot &amp; Cold", "3"))</f>
        <v>3</v>
      </c>
      <c r="K225" s="152">
        <v>43811</v>
      </c>
      <c r="M225" s="86"/>
    </row>
    <row r="226" spans="2:13" ht="13">
      <c r="B226" s="151" t="s">
        <v>51</v>
      </c>
      <c r="C226" s="151" t="s">
        <v>488</v>
      </c>
      <c r="D226" s="151" t="s">
        <v>391</v>
      </c>
      <c r="E226" s="151" t="s">
        <v>360</v>
      </c>
      <c r="F226" s="151" t="s">
        <v>361</v>
      </c>
      <c r="G226" s="151" t="b">
        <v>0</v>
      </c>
      <c r="H226" s="151" t="s">
        <v>39</v>
      </c>
      <c r="I226" s="151">
        <v>0.7</v>
      </c>
      <c r="J226" s="151">
        <f>VALUE(_xlfn.IFS(Table242[[#This Row],[Temperatures Delivered]]="Cold Only", "1", Table242[[#This Row],[Temperatures Delivered]]="Cook (ambient) &amp; Cold", "2",Table242[[#This Row],[Temperatures Delivered]]="Hot &amp; Cold", "3"))</f>
        <v>3</v>
      </c>
      <c r="K226" s="152">
        <v>43811</v>
      </c>
      <c r="M226" s="86"/>
    </row>
    <row r="227" spans="2:13" ht="13">
      <c r="B227" s="151" t="s">
        <v>118</v>
      </c>
      <c r="C227" s="151" t="s">
        <v>489</v>
      </c>
      <c r="D227" s="151" t="s">
        <v>391</v>
      </c>
      <c r="E227" s="151" t="s">
        <v>360</v>
      </c>
      <c r="F227" s="151" t="s">
        <v>361</v>
      </c>
      <c r="G227" s="151" t="b">
        <v>0</v>
      </c>
      <c r="H227" s="151" t="s">
        <v>39</v>
      </c>
      <c r="I227" s="151">
        <v>0.7</v>
      </c>
      <c r="J227" s="151">
        <f>VALUE(_xlfn.IFS(Table242[[#This Row],[Temperatures Delivered]]="Cold Only", "1", Table242[[#This Row],[Temperatures Delivered]]="Cook (ambient) &amp; Cold", "2",Table242[[#This Row],[Temperatures Delivered]]="Hot &amp; Cold", "3"))</f>
        <v>3</v>
      </c>
      <c r="K227" s="152">
        <v>43811</v>
      </c>
      <c r="M227" s="86"/>
    </row>
    <row r="228" spans="2:13" ht="13">
      <c r="B228" s="151" t="s">
        <v>51</v>
      </c>
      <c r="C228" s="151" t="s">
        <v>489</v>
      </c>
      <c r="D228" s="151" t="s">
        <v>391</v>
      </c>
      <c r="E228" s="151" t="s">
        <v>360</v>
      </c>
      <c r="F228" s="151" t="s">
        <v>361</v>
      </c>
      <c r="G228" s="151" t="b">
        <v>0</v>
      </c>
      <c r="H228" s="151" t="s">
        <v>39</v>
      </c>
      <c r="I228" s="151">
        <v>0.7</v>
      </c>
      <c r="J228" s="151">
        <f>VALUE(_xlfn.IFS(Table242[[#This Row],[Temperatures Delivered]]="Cold Only", "1", Table242[[#This Row],[Temperatures Delivered]]="Cook (ambient) &amp; Cold", "2",Table242[[#This Row],[Temperatures Delivered]]="Hot &amp; Cold", "3"))</f>
        <v>3</v>
      </c>
      <c r="K228" s="152">
        <v>43811</v>
      </c>
      <c r="M228" s="86"/>
    </row>
    <row r="229" spans="2:13" ht="13">
      <c r="B229" s="151" t="s">
        <v>118</v>
      </c>
      <c r="C229" s="151" t="s">
        <v>490</v>
      </c>
      <c r="D229" s="151" t="s">
        <v>359</v>
      </c>
      <c r="E229" s="151" t="s">
        <v>360</v>
      </c>
      <c r="F229" s="151" t="s">
        <v>361</v>
      </c>
      <c r="G229" s="151" t="b">
        <v>0</v>
      </c>
      <c r="H229" s="151" t="s">
        <v>39</v>
      </c>
      <c r="I229" s="151">
        <v>0.5</v>
      </c>
      <c r="J229" s="151">
        <f>VALUE(_xlfn.IFS(Table242[[#This Row],[Temperatures Delivered]]="Cold Only", "1", Table242[[#This Row],[Temperatures Delivered]]="Cook (ambient) &amp; Cold", "2",Table242[[#This Row],[Temperatures Delivered]]="Hot &amp; Cold", "3"))</f>
        <v>3</v>
      </c>
      <c r="K229" s="152">
        <v>43811</v>
      </c>
      <c r="M229" s="86"/>
    </row>
    <row r="230" spans="2:13" ht="13">
      <c r="B230" s="151" t="s">
        <v>51</v>
      </c>
      <c r="C230" s="151" t="s">
        <v>490</v>
      </c>
      <c r="D230" s="151" t="s">
        <v>359</v>
      </c>
      <c r="E230" s="151" t="s">
        <v>360</v>
      </c>
      <c r="F230" s="151" t="s">
        <v>361</v>
      </c>
      <c r="G230" s="151" t="b">
        <v>0</v>
      </c>
      <c r="H230" s="151" t="s">
        <v>39</v>
      </c>
      <c r="I230" s="151">
        <v>0.5</v>
      </c>
      <c r="J230" s="151">
        <f>VALUE(_xlfn.IFS(Table242[[#This Row],[Temperatures Delivered]]="Cold Only", "1", Table242[[#This Row],[Temperatures Delivered]]="Cook (ambient) &amp; Cold", "2",Table242[[#This Row],[Temperatures Delivered]]="Hot &amp; Cold", "3"))</f>
        <v>3</v>
      </c>
      <c r="K230" s="152">
        <v>43811</v>
      </c>
      <c r="M230" s="86"/>
    </row>
    <row r="231" spans="2:13" ht="13">
      <c r="B231" s="151" t="s">
        <v>297</v>
      </c>
      <c r="C231" s="151">
        <v>601323</v>
      </c>
      <c r="D231" s="151" t="s">
        <v>359</v>
      </c>
      <c r="E231" s="151" t="s">
        <v>360</v>
      </c>
      <c r="F231" s="151" t="s">
        <v>361</v>
      </c>
      <c r="G231" s="151" t="b">
        <v>0</v>
      </c>
      <c r="H231" s="151" t="s">
        <v>39</v>
      </c>
      <c r="I231" s="151">
        <v>0.8</v>
      </c>
      <c r="J231" s="151">
        <f>VALUE(_xlfn.IFS(Table242[[#This Row],[Temperatures Delivered]]="Cold Only", "1", Table242[[#This Row],[Temperatures Delivered]]="Cook (ambient) &amp; Cold", "2",Table242[[#This Row],[Temperatures Delivered]]="Hot &amp; Cold", "3"))</f>
        <v>3</v>
      </c>
      <c r="K231" s="152">
        <v>43823</v>
      </c>
      <c r="M231" s="86"/>
    </row>
    <row r="232" spans="2:13" ht="13">
      <c r="B232" s="151" t="s">
        <v>297</v>
      </c>
      <c r="C232" s="151" t="s">
        <v>491</v>
      </c>
      <c r="D232" s="151" t="s">
        <v>359</v>
      </c>
      <c r="E232" s="151" t="s">
        <v>360</v>
      </c>
      <c r="F232" s="151" t="s">
        <v>361</v>
      </c>
      <c r="G232" s="151" t="b">
        <v>0</v>
      </c>
      <c r="H232" s="151" t="s">
        <v>39</v>
      </c>
      <c r="I232" s="151">
        <v>0.8</v>
      </c>
      <c r="J232" s="151">
        <f>VALUE(_xlfn.IFS(Table242[[#This Row],[Temperatures Delivered]]="Cold Only", "1", Table242[[#This Row],[Temperatures Delivered]]="Cook (ambient) &amp; Cold", "2",Table242[[#This Row],[Temperatures Delivered]]="Hot &amp; Cold", "3"))</f>
        <v>3</v>
      </c>
      <c r="K232" s="152">
        <v>43843</v>
      </c>
      <c r="M232" s="86"/>
    </row>
    <row r="233" spans="2:13" ht="13">
      <c r="B233" s="151" t="s">
        <v>118</v>
      </c>
      <c r="C233" s="151" t="s">
        <v>492</v>
      </c>
      <c r="D233" s="151" t="s">
        <v>359</v>
      </c>
      <c r="E233" s="151" t="s">
        <v>360</v>
      </c>
      <c r="F233" s="151" t="s">
        <v>361</v>
      </c>
      <c r="G233" s="151" t="b">
        <v>0</v>
      </c>
      <c r="H233" s="151" t="s">
        <v>39</v>
      </c>
      <c r="I233" s="151">
        <v>0.8</v>
      </c>
      <c r="J233" s="151">
        <f>VALUE(_xlfn.IFS(Table242[[#This Row],[Temperatures Delivered]]="Cold Only", "1", Table242[[#This Row],[Temperatures Delivered]]="Cook (ambient) &amp; Cold", "2",Table242[[#This Row],[Temperatures Delivered]]="Hot &amp; Cold", "3"))</f>
        <v>3</v>
      </c>
      <c r="K233" s="152">
        <v>43902</v>
      </c>
      <c r="M233" s="86"/>
    </row>
    <row r="234" spans="2:13" ht="13">
      <c r="B234" s="151" t="s">
        <v>51</v>
      </c>
      <c r="C234" s="151" t="s">
        <v>492</v>
      </c>
      <c r="D234" s="151" t="s">
        <v>359</v>
      </c>
      <c r="E234" s="151" t="s">
        <v>360</v>
      </c>
      <c r="F234" s="151" t="s">
        <v>361</v>
      </c>
      <c r="G234" s="151" t="b">
        <v>0</v>
      </c>
      <c r="H234" s="151" t="s">
        <v>39</v>
      </c>
      <c r="I234" s="151">
        <v>0.8</v>
      </c>
      <c r="J234" s="151">
        <f>VALUE(_xlfn.IFS(Table242[[#This Row],[Temperatures Delivered]]="Cold Only", "1", Table242[[#This Row],[Temperatures Delivered]]="Cook (ambient) &amp; Cold", "2",Table242[[#This Row],[Temperatures Delivered]]="Hot &amp; Cold", "3"))</f>
        <v>3</v>
      </c>
      <c r="K234" s="152">
        <v>43902</v>
      </c>
      <c r="M234" s="86"/>
    </row>
    <row r="235" spans="2:13" ht="13">
      <c r="B235" s="151" t="s">
        <v>297</v>
      </c>
      <c r="C235" s="151" t="s">
        <v>493</v>
      </c>
      <c r="D235" s="151" t="s">
        <v>359</v>
      </c>
      <c r="E235" s="151" t="s">
        <v>360</v>
      </c>
      <c r="F235" s="151" t="s">
        <v>361</v>
      </c>
      <c r="G235" s="151" t="b">
        <v>0</v>
      </c>
      <c r="H235" s="151" t="s">
        <v>39</v>
      </c>
      <c r="I235" s="151">
        <v>0.8</v>
      </c>
      <c r="J235" s="151">
        <f>VALUE(_xlfn.IFS(Table242[[#This Row],[Temperatures Delivered]]="Cold Only", "1", Table242[[#This Row],[Temperatures Delivered]]="Cook (ambient) &amp; Cold", "2",Table242[[#This Row],[Temperatures Delivered]]="Hot &amp; Cold", "3"))</f>
        <v>3</v>
      </c>
      <c r="K235" s="152">
        <v>43902</v>
      </c>
      <c r="M235" s="86"/>
    </row>
    <row r="236" spans="2:13" ht="13">
      <c r="B236" s="151" t="s">
        <v>297</v>
      </c>
      <c r="C236" s="151" t="s">
        <v>494</v>
      </c>
      <c r="D236" s="151" t="s">
        <v>359</v>
      </c>
      <c r="E236" s="151" t="s">
        <v>360</v>
      </c>
      <c r="F236" s="151" t="s">
        <v>361</v>
      </c>
      <c r="G236" s="151" t="b">
        <v>0</v>
      </c>
      <c r="H236" s="151" t="s">
        <v>39</v>
      </c>
      <c r="I236" s="151">
        <v>0.8</v>
      </c>
      <c r="J236" s="151">
        <f>VALUE(_xlfn.IFS(Table242[[#This Row],[Temperatures Delivered]]="Cold Only", "1", Table242[[#This Row],[Temperatures Delivered]]="Cook (ambient) &amp; Cold", "2",Table242[[#This Row],[Temperatures Delivered]]="Hot &amp; Cold", "3"))</f>
        <v>3</v>
      </c>
      <c r="K236" s="152">
        <v>43902</v>
      </c>
      <c r="M236" s="86"/>
    </row>
    <row r="237" spans="2:13" ht="13">
      <c r="B237" s="151" t="s">
        <v>297</v>
      </c>
      <c r="C237" s="151" t="s">
        <v>495</v>
      </c>
      <c r="D237" s="151" t="s">
        <v>359</v>
      </c>
      <c r="E237" s="151" t="s">
        <v>360</v>
      </c>
      <c r="F237" s="151" t="s">
        <v>361</v>
      </c>
      <c r="G237" s="151" t="b">
        <v>0</v>
      </c>
      <c r="H237" s="151" t="s">
        <v>39</v>
      </c>
      <c r="I237" s="151">
        <v>0.8</v>
      </c>
      <c r="J237" s="151">
        <f>VALUE(_xlfn.IFS(Table242[[#This Row],[Temperatures Delivered]]="Cold Only", "1", Table242[[#This Row],[Temperatures Delivered]]="Cook (ambient) &amp; Cold", "2",Table242[[#This Row],[Temperatures Delivered]]="Hot &amp; Cold", "3"))</f>
        <v>3</v>
      </c>
      <c r="K237" s="152">
        <v>43902</v>
      </c>
      <c r="M237" s="86"/>
    </row>
    <row r="238" spans="2:13" ht="13">
      <c r="B238" s="151" t="s">
        <v>297</v>
      </c>
      <c r="C238" s="151" t="s">
        <v>496</v>
      </c>
      <c r="D238" s="151" t="s">
        <v>359</v>
      </c>
      <c r="E238" s="151" t="s">
        <v>360</v>
      </c>
      <c r="F238" s="151" t="s">
        <v>361</v>
      </c>
      <c r="G238" s="151" t="b">
        <v>0</v>
      </c>
      <c r="H238" s="151" t="s">
        <v>39</v>
      </c>
      <c r="I238" s="151">
        <v>0.8</v>
      </c>
      <c r="J238" s="151">
        <f>VALUE(_xlfn.IFS(Table242[[#This Row],[Temperatures Delivered]]="Cold Only", "1", Table242[[#This Row],[Temperatures Delivered]]="Cook (ambient) &amp; Cold", "2",Table242[[#This Row],[Temperatures Delivered]]="Hot &amp; Cold", "3"))</f>
        <v>3</v>
      </c>
      <c r="K238" s="152">
        <v>43902</v>
      </c>
      <c r="M238" s="86"/>
    </row>
    <row r="239" spans="2:13" ht="13">
      <c r="B239" s="151" t="s">
        <v>297</v>
      </c>
      <c r="C239" s="151" t="s">
        <v>497</v>
      </c>
      <c r="D239" s="151" t="s">
        <v>359</v>
      </c>
      <c r="E239" s="151" t="s">
        <v>360</v>
      </c>
      <c r="F239" s="151" t="s">
        <v>361</v>
      </c>
      <c r="G239" s="151" t="b">
        <v>0</v>
      </c>
      <c r="H239" s="151" t="s">
        <v>39</v>
      </c>
      <c r="I239" s="151">
        <v>0.8</v>
      </c>
      <c r="J239" s="151">
        <f>VALUE(_xlfn.IFS(Table242[[#This Row],[Temperatures Delivered]]="Cold Only", "1", Table242[[#This Row],[Temperatures Delivered]]="Cook (ambient) &amp; Cold", "2",Table242[[#This Row],[Temperatures Delivered]]="Hot &amp; Cold", "3"))</f>
        <v>3</v>
      </c>
      <c r="K239" s="152">
        <v>43902</v>
      </c>
      <c r="M239" s="86"/>
    </row>
    <row r="240" spans="2:13" ht="13">
      <c r="B240" s="151" t="s">
        <v>118</v>
      </c>
      <c r="C240" s="151" t="s">
        <v>498</v>
      </c>
      <c r="D240" s="151" t="s">
        <v>359</v>
      </c>
      <c r="E240" s="151" t="s">
        <v>360</v>
      </c>
      <c r="F240" s="151" t="s">
        <v>361</v>
      </c>
      <c r="G240" s="151" t="b">
        <v>0</v>
      </c>
      <c r="H240" s="151" t="s">
        <v>39</v>
      </c>
      <c r="I240" s="151">
        <v>0.7</v>
      </c>
      <c r="J240" s="151">
        <f>VALUE(_xlfn.IFS(Table242[[#This Row],[Temperatures Delivered]]="Cold Only", "1", Table242[[#This Row],[Temperatures Delivered]]="Cook (ambient) &amp; Cold", "2",Table242[[#This Row],[Temperatures Delivered]]="Hot &amp; Cold", "3"))</f>
        <v>3</v>
      </c>
      <c r="K240" s="152">
        <v>43914</v>
      </c>
      <c r="M240" s="86"/>
    </row>
    <row r="241" spans="2:13" ht="13">
      <c r="B241" s="151" t="s">
        <v>51</v>
      </c>
      <c r="C241" s="151" t="s">
        <v>498</v>
      </c>
      <c r="D241" s="151" t="s">
        <v>359</v>
      </c>
      <c r="E241" s="151" t="s">
        <v>360</v>
      </c>
      <c r="F241" s="151" t="s">
        <v>361</v>
      </c>
      <c r="G241" s="151" t="b">
        <v>0</v>
      </c>
      <c r="H241" s="151" t="s">
        <v>39</v>
      </c>
      <c r="I241" s="151">
        <v>0.7</v>
      </c>
      <c r="J241" s="151">
        <f>VALUE(_xlfn.IFS(Table242[[#This Row],[Temperatures Delivered]]="Cold Only", "1", Table242[[#This Row],[Temperatures Delivered]]="Cook (ambient) &amp; Cold", "2",Table242[[#This Row],[Temperatures Delivered]]="Hot &amp; Cold", "3"))</f>
        <v>3</v>
      </c>
      <c r="K241" s="152">
        <v>43914</v>
      </c>
      <c r="M241" s="86"/>
    </row>
    <row r="242" spans="2:13" ht="13">
      <c r="B242" s="151" t="s">
        <v>42</v>
      </c>
      <c r="C242" s="151" t="s">
        <v>499</v>
      </c>
      <c r="D242" s="151" t="s">
        <v>391</v>
      </c>
      <c r="E242" s="151" t="s">
        <v>360</v>
      </c>
      <c r="F242" s="151" t="s">
        <v>361</v>
      </c>
      <c r="G242" s="151" t="b">
        <v>0</v>
      </c>
      <c r="H242" s="151" t="s">
        <v>39</v>
      </c>
      <c r="I242" s="151">
        <v>0.8</v>
      </c>
      <c r="J242" s="151">
        <f>VALUE(_xlfn.IFS(Table242[[#This Row],[Temperatures Delivered]]="Cold Only", "1", Table242[[#This Row],[Temperatures Delivered]]="Cook (ambient) &amp; Cold", "2",Table242[[#This Row],[Temperatures Delivered]]="Hot &amp; Cold", "3"))</f>
        <v>3</v>
      </c>
      <c r="K242" s="152">
        <v>43941</v>
      </c>
      <c r="M242" s="86"/>
    </row>
    <row r="243" spans="2:13" ht="13">
      <c r="B243" s="151" t="s">
        <v>297</v>
      </c>
      <c r="C243" s="151" t="s">
        <v>500</v>
      </c>
      <c r="D243" s="151" t="s">
        <v>359</v>
      </c>
      <c r="E243" s="151" t="s">
        <v>360</v>
      </c>
      <c r="F243" s="151" t="s">
        <v>361</v>
      </c>
      <c r="G243" s="151" t="b">
        <v>0</v>
      </c>
      <c r="H243" s="151" t="s">
        <v>39</v>
      </c>
      <c r="I243" s="151">
        <v>0.8</v>
      </c>
      <c r="J243" s="151">
        <f>VALUE(_xlfn.IFS(Table242[[#This Row],[Temperatures Delivered]]="Cold Only", "1", Table242[[#This Row],[Temperatures Delivered]]="Cook (ambient) &amp; Cold", "2",Table242[[#This Row],[Temperatures Delivered]]="Hot &amp; Cold", "3"))</f>
        <v>3</v>
      </c>
      <c r="K243" s="152">
        <v>43948</v>
      </c>
      <c r="M243" s="86"/>
    </row>
    <row r="244" spans="2:13" ht="13">
      <c r="B244" s="151" t="s">
        <v>116</v>
      </c>
      <c r="C244" s="151" t="s">
        <v>728</v>
      </c>
      <c r="D244" s="151" t="s">
        <v>359</v>
      </c>
      <c r="E244" s="151" t="s">
        <v>360</v>
      </c>
      <c r="F244" s="151" t="s">
        <v>361</v>
      </c>
      <c r="G244" s="151" t="b">
        <v>0</v>
      </c>
      <c r="H244" s="151" t="s">
        <v>39</v>
      </c>
      <c r="I244" s="151">
        <v>0.9</v>
      </c>
      <c r="J244" s="151">
        <f>VALUE(_xlfn.IFS(Table242[[#This Row],[Temperatures Delivered]]="Cold Only", "1", Table242[[#This Row],[Temperatures Delivered]]="Cook (ambient) &amp; Cold", "2",Table242[[#This Row],[Temperatures Delivered]]="Hot &amp; Cold", "3"))</f>
        <v>3</v>
      </c>
      <c r="K244" s="152">
        <v>43958</v>
      </c>
      <c r="M244" s="86"/>
    </row>
    <row r="245" spans="2:13" ht="13">
      <c r="B245" s="151" t="s">
        <v>116</v>
      </c>
      <c r="C245" s="151" t="s">
        <v>729</v>
      </c>
      <c r="D245" s="151" t="s">
        <v>359</v>
      </c>
      <c r="E245" s="151" t="s">
        <v>360</v>
      </c>
      <c r="F245" s="151" t="s">
        <v>361</v>
      </c>
      <c r="G245" s="151" t="b">
        <v>0</v>
      </c>
      <c r="H245" s="151" t="s">
        <v>39</v>
      </c>
      <c r="I245" s="151">
        <v>0.9</v>
      </c>
      <c r="J245" s="151">
        <f>VALUE(_xlfn.IFS(Table242[[#This Row],[Temperatures Delivered]]="Cold Only", "1", Table242[[#This Row],[Temperatures Delivered]]="Cook (ambient) &amp; Cold", "2",Table242[[#This Row],[Temperatures Delivered]]="Hot &amp; Cold", "3"))</f>
        <v>3</v>
      </c>
      <c r="K245" s="152">
        <v>43958</v>
      </c>
      <c r="M245" s="86"/>
    </row>
    <row r="246" spans="2:13" ht="13">
      <c r="B246" s="151" t="s">
        <v>116</v>
      </c>
      <c r="C246" s="151" t="s">
        <v>129</v>
      </c>
      <c r="D246" s="151" t="s">
        <v>359</v>
      </c>
      <c r="E246" s="151" t="s">
        <v>360</v>
      </c>
      <c r="F246" s="151" t="s">
        <v>361</v>
      </c>
      <c r="G246" s="151" t="b">
        <v>0</v>
      </c>
      <c r="H246" s="151" t="s">
        <v>39</v>
      </c>
      <c r="I246" s="151">
        <v>0.9</v>
      </c>
      <c r="J246" s="151">
        <f>VALUE(_xlfn.IFS(Table242[[#This Row],[Temperatures Delivered]]="Cold Only", "1", Table242[[#This Row],[Temperatures Delivered]]="Cook (ambient) &amp; Cold", "2",Table242[[#This Row],[Temperatures Delivered]]="Hot &amp; Cold", "3"))</f>
        <v>3</v>
      </c>
      <c r="K246" s="152">
        <v>43958</v>
      </c>
      <c r="M246" s="86"/>
    </row>
    <row r="247" spans="2:13" ht="13">
      <c r="B247" s="151" t="s">
        <v>116</v>
      </c>
      <c r="C247" s="151" t="s">
        <v>132</v>
      </c>
      <c r="D247" s="151" t="s">
        <v>359</v>
      </c>
      <c r="E247" s="151" t="s">
        <v>360</v>
      </c>
      <c r="F247" s="151" t="s">
        <v>361</v>
      </c>
      <c r="G247" s="151" t="b">
        <v>0</v>
      </c>
      <c r="H247" s="151" t="s">
        <v>39</v>
      </c>
      <c r="I247" s="151">
        <v>0.9</v>
      </c>
      <c r="J247" s="151">
        <f>VALUE(_xlfn.IFS(Table242[[#This Row],[Temperatures Delivered]]="Cold Only", "1", Table242[[#This Row],[Temperatures Delivered]]="Cook (ambient) &amp; Cold", "2",Table242[[#This Row],[Temperatures Delivered]]="Hot &amp; Cold", "3"))</f>
        <v>3</v>
      </c>
      <c r="K247" s="152">
        <v>43958</v>
      </c>
      <c r="M247" s="86"/>
    </row>
    <row r="248" spans="2:13" ht="13">
      <c r="B248" s="151" t="s">
        <v>116</v>
      </c>
      <c r="C248" s="151" t="s">
        <v>231</v>
      </c>
      <c r="D248" s="151" t="s">
        <v>359</v>
      </c>
      <c r="E248" s="151" t="s">
        <v>360</v>
      </c>
      <c r="F248" s="151" t="s">
        <v>361</v>
      </c>
      <c r="G248" s="151" t="b">
        <v>0</v>
      </c>
      <c r="H248" s="151" t="s">
        <v>39</v>
      </c>
      <c r="I248" s="151">
        <v>0.9</v>
      </c>
      <c r="J248" s="151">
        <f>VALUE(_xlfn.IFS(Table242[[#This Row],[Temperatures Delivered]]="Cold Only", "1", Table242[[#This Row],[Temperatures Delivered]]="Cook (ambient) &amp; Cold", "2",Table242[[#This Row],[Temperatures Delivered]]="Hot &amp; Cold", "3"))</f>
        <v>3</v>
      </c>
      <c r="K248" s="152">
        <v>43958</v>
      </c>
      <c r="M248" s="86"/>
    </row>
    <row r="249" spans="2:13" ht="26">
      <c r="B249" s="151" t="s">
        <v>116</v>
      </c>
      <c r="C249" s="151" t="s">
        <v>143</v>
      </c>
      <c r="D249" s="151" t="s">
        <v>359</v>
      </c>
      <c r="E249" s="151" t="s">
        <v>360</v>
      </c>
      <c r="F249" s="151" t="s">
        <v>361</v>
      </c>
      <c r="G249" s="151" t="b">
        <v>0</v>
      </c>
      <c r="H249" s="151" t="s">
        <v>39</v>
      </c>
      <c r="I249" s="151">
        <v>0.9</v>
      </c>
      <c r="J249" s="151">
        <f>VALUE(_xlfn.IFS(Table242[[#This Row],[Temperatures Delivered]]="Cold Only", "1", Table242[[#This Row],[Temperatures Delivered]]="Cook (ambient) &amp; Cold", "2",Table242[[#This Row],[Temperatures Delivered]]="Hot &amp; Cold", "3"))</f>
        <v>3</v>
      </c>
      <c r="K249" s="152">
        <v>43958</v>
      </c>
      <c r="M249" s="86"/>
    </row>
    <row r="250" spans="2:13" ht="26">
      <c r="B250" s="151" t="s">
        <v>116</v>
      </c>
      <c r="C250" s="151" t="s">
        <v>130</v>
      </c>
      <c r="D250" s="151" t="s">
        <v>359</v>
      </c>
      <c r="E250" s="151" t="s">
        <v>360</v>
      </c>
      <c r="F250" s="151" t="s">
        <v>361</v>
      </c>
      <c r="G250" s="151" t="b">
        <v>0</v>
      </c>
      <c r="H250" s="151" t="s">
        <v>39</v>
      </c>
      <c r="I250" s="151">
        <v>0.9</v>
      </c>
      <c r="J250" s="151">
        <f>VALUE(_xlfn.IFS(Table242[[#This Row],[Temperatures Delivered]]="Cold Only", "1", Table242[[#This Row],[Temperatures Delivered]]="Cook (ambient) &amp; Cold", "2",Table242[[#This Row],[Temperatures Delivered]]="Hot &amp; Cold", "3"))</f>
        <v>3</v>
      </c>
      <c r="K250" s="152">
        <v>43958</v>
      </c>
      <c r="M250" s="86"/>
    </row>
    <row r="251" spans="2:13" ht="26">
      <c r="B251" s="151" t="s">
        <v>116</v>
      </c>
      <c r="C251" s="151" t="s">
        <v>131</v>
      </c>
      <c r="D251" s="151" t="s">
        <v>359</v>
      </c>
      <c r="E251" s="151" t="s">
        <v>360</v>
      </c>
      <c r="F251" s="151" t="s">
        <v>361</v>
      </c>
      <c r="G251" s="151" t="b">
        <v>0</v>
      </c>
      <c r="H251" s="151" t="s">
        <v>39</v>
      </c>
      <c r="I251" s="151">
        <v>0.9</v>
      </c>
      <c r="J251" s="151">
        <f>VALUE(_xlfn.IFS(Table242[[#This Row],[Temperatures Delivered]]="Cold Only", "1", Table242[[#This Row],[Temperatures Delivered]]="Cook (ambient) &amp; Cold", "2",Table242[[#This Row],[Temperatures Delivered]]="Hot &amp; Cold", "3"))</f>
        <v>3</v>
      </c>
      <c r="K251" s="152">
        <v>43958</v>
      </c>
      <c r="M251" s="86"/>
    </row>
    <row r="252" spans="2:13" ht="13">
      <c r="B252" s="151" t="s">
        <v>501</v>
      </c>
      <c r="C252" s="151" t="s">
        <v>502</v>
      </c>
      <c r="D252" s="151" t="s">
        <v>391</v>
      </c>
      <c r="E252" s="151" t="s">
        <v>360</v>
      </c>
      <c r="F252" s="151" t="s">
        <v>361</v>
      </c>
      <c r="G252" s="151" t="b">
        <v>0</v>
      </c>
      <c r="H252" s="151" t="s">
        <v>39</v>
      </c>
      <c r="I252" s="151">
        <v>1.1000000000000001</v>
      </c>
      <c r="J252" s="151">
        <f>VALUE(_xlfn.IFS(Table242[[#This Row],[Temperatures Delivered]]="Cold Only", "1", Table242[[#This Row],[Temperatures Delivered]]="Cook (ambient) &amp; Cold", "2",Table242[[#This Row],[Temperatures Delivered]]="Hot &amp; Cold", "3"))</f>
        <v>3</v>
      </c>
      <c r="K252" s="152">
        <v>40295</v>
      </c>
      <c r="M252" s="86"/>
    </row>
    <row r="253" spans="2:13" ht="13">
      <c r="B253" s="151" t="s">
        <v>503</v>
      </c>
      <c r="C253" s="151" t="s">
        <v>504</v>
      </c>
      <c r="D253" s="151" t="s">
        <v>359</v>
      </c>
      <c r="E253" s="151" t="s">
        <v>360</v>
      </c>
      <c r="F253" s="151" t="s">
        <v>361</v>
      </c>
      <c r="G253" s="151" t="b">
        <v>0</v>
      </c>
      <c r="H253" s="151" t="s">
        <v>39</v>
      </c>
      <c r="I253" s="151">
        <v>1.1000000000000001</v>
      </c>
      <c r="J253" s="151">
        <f>VALUE(_xlfn.IFS(Table242[[#This Row],[Temperatures Delivered]]="Cold Only", "1", Table242[[#This Row],[Temperatures Delivered]]="Cook (ambient) &amp; Cold", "2",Table242[[#This Row],[Temperatures Delivered]]="Hot &amp; Cold", "3"))</f>
        <v>3</v>
      </c>
      <c r="K253" s="152">
        <v>40242</v>
      </c>
      <c r="M253" s="86"/>
    </row>
    <row r="254" spans="2:13" ht="13">
      <c r="B254" s="151" t="s">
        <v>505</v>
      </c>
      <c r="C254" s="151" t="s">
        <v>506</v>
      </c>
      <c r="D254" s="151" t="s">
        <v>359</v>
      </c>
      <c r="E254" s="151" t="s">
        <v>360</v>
      </c>
      <c r="F254" s="151" t="s">
        <v>361</v>
      </c>
      <c r="G254" s="151" t="b">
        <v>0</v>
      </c>
      <c r="H254" s="151" t="s">
        <v>39</v>
      </c>
      <c r="I254" s="151">
        <v>0.9</v>
      </c>
      <c r="J254" s="151">
        <f>VALUE(_xlfn.IFS(Table242[[#This Row],[Temperatures Delivered]]="Cold Only", "1", Table242[[#This Row],[Temperatures Delivered]]="Cook (ambient) &amp; Cold", "2",Table242[[#This Row],[Temperatures Delivered]]="Hot &amp; Cold", "3"))</f>
        <v>3</v>
      </c>
      <c r="K254" s="152">
        <v>40672</v>
      </c>
      <c r="M254" s="86"/>
    </row>
    <row r="255" spans="2:13" ht="13">
      <c r="B255" s="151" t="s">
        <v>507</v>
      </c>
      <c r="C255" s="151" t="s">
        <v>508</v>
      </c>
      <c r="D255" s="151" t="s">
        <v>359</v>
      </c>
      <c r="E255" s="151" t="s">
        <v>360</v>
      </c>
      <c r="F255" s="151" t="s">
        <v>361</v>
      </c>
      <c r="G255" s="151" t="b">
        <v>0</v>
      </c>
      <c r="H255" s="151" t="s">
        <v>39</v>
      </c>
      <c r="I255" s="151">
        <v>1.1000000000000001</v>
      </c>
      <c r="J255" s="151">
        <f>VALUE(_xlfn.IFS(Table242[[#This Row],[Temperatures Delivered]]="Cold Only", "1", Table242[[#This Row],[Temperatures Delivered]]="Cook (ambient) &amp; Cold", "2",Table242[[#This Row],[Temperatures Delivered]]="Hot &amp; Cold", "3"))</f>
        <v>3</v>
      </c>
      <c r="K255" s="152">
        <v>40295</v>
      </c>
      <c r="M255" s="86"/>
    </row>
    <row r="256" spans="2:13" ht="26">
      <c r="B256" s="151" t="s">
        <v>185</v>
      </c>
      <c r="C256" s="151" t="s">
        <v>509</v>
      </c>
      <c r="D256" s="151" t="s">
        <v>359</v>
      </c>
      <c r="E256" s="151" t="s">
        <v>360</v>
      </c>
      <c r="F256" s="151" t="s">
        <v>361</v>
      </c>
      <c r="G256" s="151" t="b">
        <v>0</v>
      </c>
      <c r="H256" s="151" t="s">
        <v>725</v>
      </c>
      <c r="I256" s="151">
        <v>0.2</v>
      </c>
      <c r="J256" s="151">
        <f>VALUE(_xlfn.IFS(Table242[[#This Row],[Temperatures Delivered]]="Cold Only", "1", Table242[[#This Row],[Temperatures Delivered]]="Cook (ambient) &amp; Cold", "2",Table242[[#This Row],[Temperatures Delivered]]="Hot &amp; Cold", "3"))</f>
        <v>2</v>
      </c>
      <c r="K256" s="152">
        <v>40770</v>
      </c>
      <c r="M256" s="86"/>
    </row>
    <row r="257" spans="2:13" ht="13">
      <c r="B257" s="151" t="s">
        <v>362</v>
      </c>
      <c r="C257" s="151" t="s">
        <v>510</v>
      </c>
      <c r="D257" s="151" t="s">
        <v>359</v>
      </c>
      <c r="E257" s="151" t="s">
        <v>360</v>
      </c>
      <c r="F257" s="151" t="s">
        <v>361</v>
      </c>
      <c r="G257" s="151" t="b">
        <v>0</v>
      </c>
      <c r="H257" s="151" t="s">
        <v>39</v>
      </c>
      <c r="I257" s="151">
        <v>0.9</v>
      </c>
      <c r="J257" s="151">
        <f>VALUE(_xlfn.IFS(Table242[[#This Row],[Temperatures Delivered]]="Cold Only", "1", Table242[[#This Row],[Temperatures Delivered]]="Cook (ambient) &amp; Cold", "2",Table242[[#This Row],[Temperatures Delivered]]="Hot &amp; Cold", "3"))</f>
        <v>3</v>
      </c>
      <c r="K257" s="152">
        <v>40672</v>
      </c>
      <c r="M257" s="86"/>
    </row>
    <row r="258" spans="2:13" ht="13">
      <c r="B258" s="151" t="s">
        <v>501</v>
      </c>
      <c r="C258" s="151" t="s">
        <v>511</v>
      </c>
      <c r="D258" s="151" t="s">
        <v>359</v>
      </c>
      <c r="E258" s="151" t="s">
        <v>360</v>
      </c>
      <c r="F258" s="151" t="s">
        <v>361</v>
      </c>
      <c r="G258" s="151" t="b">
        <v>0</v>
      </c>
      <c r="H258" s="151" t="s">
        <v>39</v>
      </c>
      <c r="I258" s="151">
        <v>1.1000000000000001</v>
      </c>
      <c r="J258" s="151">
        <f>VALUE(_xlfn.IFS(Table242[[#This Row],[Temperatures Delivered]]="Cold Only", "1", Table242[[#This Row],[Temperatures Delivered]]="Cook (ambient) &amp; Cold", "2",Table242[[#This Row],[Temperatures Delivered]]="Hot &amp; Cold", "3"))</f>
        <v>3</v>
      </c>
      <c r="K258" s="152">
        <v>40295</v>
      </c>
      <c r="M258" s="86"/>
    </row>
    <row r="259" spans="2:13" ht="13">
      <c r="B259" s="151" t="s">
        <v>297</v>
      </c>
      <c r="C259" s="151">
        <v>601158</v>
      </c>
      <c r="D259" s="151" t="s">
        <v>359</v>
      </c>
      <c r="E259" s="151" t="s">
        <v>360</v>
      </c>
      <c r="F259" s="151" t="s">
        <v>361</v>
      </c>
      <c r="G259" s="151" t="b">
        <v>0</v>
      </c>
      <c r="H259" s="151" t="s">
        <v>39</v>
      </c>
      <c r="I259" s="151">
        <v>0.7</v>
      </c>
      <c r="J259" s="151">
        <f>VALUE(_xlfn.IFS(Table242[[#This Row],[Temperatures Delivered]]="Cold Only", "1", Table242[[#This Row],[Temperatures Delivered]]="Cook (ambient) &amp; Cold", "2",Table242[[#This Row],[Temperatures Delivered]]="Hot &amp; Cold", "3"))</f>
        <v>3</v>
      </c>
      <c r="K259" s="152">
        <v>42033</v>
      </c>
      <c r="M259" s="86"/>
    </row>
    <row r="260" spans="2:13" ht="13">
      <c r="B260" s="151" t="s">
        <v>501</v>
      </c>
      <c r="C260" s="151" t="s">
        <v>512</v>
      </c>
      <c r="D260" s="151" t="s">
        <v>359</v>
      </c>
      <c r="E260" s="151" t="s">
        <v>360</v>
      </c>
      <c r="F260" s="151" t="s">
        <v>361</v>
      </c>
      <c r="G260" s="151" t="b">
        <v>0</v>
      </c>
      <c r="H260" s="151" t="s">
        <v>39</v>
      </c>
      <c r="I260" s="151">
        <v>1.1000000000000001</v>
      </c>
      <c r="J260" s="151">
        <f>VALUE(_xlfn.IFS(Table242[[#This Row],[Temperatures Delivered]]="Cold Only", "1", Table242[[#This Row],[Temperatures Delivered]]="Cook (ambient) &amp; Cold", "2",Table242[[#This Row],[Temperatures Delivered]]="Hot &amp; Cold", "3"))</f>
        <v>3</v>
      </c>
      <c r="K260" s="152">
        <v>40295</v>
      </c>
      <c r="M260" s="86"/>
    </row>
    <row r="261" spans="2:13" ht="13">
      <c r="B261" s="151" t="s">
        <v>507</v>
      </c>
      <c r="C261" s="151" t="s">
        <v>513</v>
      </c>
      <c r="D261" s="151" t="s">
        <v>359</v>
      </c>
      <c r="E261" s="151" t="s">
        <v>360</v>
      </c>
      <c r="F261" s="151" t="s">
        <v>361</v>
      </c>
      <c r="G261" s="151" t="b">
        <v>0</v>
      </c>
      <c r="H261" s="151" t="s">
        <v>39</v>
      </c>
      <c r="I261" s="151">
        <v>1.1000000000000001</v>
      </c>
      <c r="J261" s="151">
        <f>VALUE(_xlfn.IFS(Table242[[#This Row],[Temperatures Delivered]]="Cold Only", "1", Table242[[#This Row],[Temperatures Delivered]]="Cook (ambient) &amp; Cold", "2",Table242[[#This Row],[Temperatures Delivered]]="Hot &amp; Cold", "3"))</f>
        <v>3</v>
      </c>
      <c r="K261" s="152">
        <v>40295</v>
      </c>
      <c r="M261" s="86"/>
    </row>
    <row r="262" spans="2:13" ht="13">
      <c r="B262" s="151" t="s">
        <v>297</v>
      </c>
      <c r="C262" s="151">
        <v>601131</v>
      </c>
      <c r="D262" s="151" t="s">
        <v>359</v>
      </c>
      <c r="E262" s="151" t="s">
        <v>360</v>
      </c>
      <c r="F262" s="151" t="s">
        <v>361</v>
      </c>
      <c r="G262" s="151" t="b">
        <v>0</v>
      </c>
      <c r="H262" s="151" t="s">
        <v>39</v>
      </c>
      <c r="I262" s="151">
        <v>0.7</v>
      </c>
      <c r="J262" s="151">
        <f>VALUE(_xlfn.IFS(Table242[[#This Row],[Temperatures Delivered]]="Cold Only", "1", Table242[[#This Row],[Temperatures Delivered]]="Cook (ambient) &amp; Cold", "2",Table242[[#This Row],[Temperatures Delivered]]="Hot &amp; Cold", "3"))</f>
        <v>3</v>
      </c>
      <c r="K262" s="152">
        <v>41899</v>
      </c>
      <c r="M262" s="86"/>
    </row>
    <row r="263" spans="2:13" ht="13">
      <c r="B263" s="151" t="s">
        <v>514</v>
      </c>
      <c r="C263" s="151" t="s">
        <v>515</v>
      </c>
      <c r="D263" s="151" t="s">
        <v>359</v>
      </c>
      <c r="E263" s="151" t="s">
        <v>360</v>
      </c>
      <c r="F263" s="151" t="s">
        <v>361</v>
      </c>
      <c r="G263" s="151" t="b">
        <v>0</v>
      </c>
      <c r="H263" s="151" t="s">
        <v>39</v>
      </c>
      <c r="I263" s="151">
        <v>0.9</v>
      </c>
      <c r="J263" s="151">
        <f>VALUE(_xlfn.IFS(Table242[[#This Row],[Temperatures Delivered]]="Cold Only", "1", Table242[[#This Row],[Temperatures Delivered]]="Cook (ambient) &amp; Cold", "2",Table242[[#This Row],[Temperatures Delivered]]="Hot &amp; Cold", "3"))</f>
        <v>3</v>
      </c>
      <c r="K263" s="152">
        <v>40680</v>
      </c>
      <c r="M263" s="86"/>
    </row>
    <row r="264" spans="2:13" ht="13">
      <c r="B264" s="151" t="s">
        <v>362</v>
      </c>
      <c r="C264" s="151" t="s">
        <v>506</v>
      </c>
      <c r="D264" s="151" t="s">
        <v>359</v>
      </c>
      <c r="E264" s="151" t="s">
        <v>360</v>
      </c>
      <c r="F264" s="151" t="s">
        <v>361</v>
      </c>
      <c r="G264" s="151" t="b">
        <v>0</v>
      </c>
      <c r="H264" s="151" t="s">
        <v>39</v>
      </c>
      <c r="I264" s="151">
        <v>0.9</v>
      </c>
      <c r="J264" s="151">
        <f>VALUE(_xlfn.IFS(Table242[[#This Row],[Temperatures Delivered]]="Cold Only", "1", Table242[[#This Row],[Temperatures Delivered]]="Cook (ambient) &amp; Cold", "2",Table242[[#This Row],[Temperatures Delivered]]="Hot &amp; Cold", "3"))</f>
        <v>3</v>
      </c>
      <c r="K264" s="152">
        <v>40672</v>
      </c>
      <c r="M264" s="86"/>
    </row>
    <row r="265" spans="2:13" ht="13">
      <c r="B265" s="151" t="s">
        <v>503</v>
      </c>
      <c r="C265" s="151" t="s">
        <v>516</v>
      </c>
      <c r="D265" s="151" t="s">
        <v>359</v>
      </c>
      <c r="E265" s="151" t="s">
        <v>360</v>
      </c>
      <c r="F265" s="151" t="s">
        <v>361</v>
      </c>
      <c r="G265" s="151" t="b">
        <v>0</v>
      </c>
      <c r="H265" s="151" t="s">
        <v>39</v>
      </c>
      <c r="I265" s="151">
        <v>1.1000000000000001</v>
      </c>
      <c r="J265" s="151">
        <f>VALUE(_xlfn.IFS(Table242[[#This Row],[Temperatures Delivered]]="Cold Only", "1", Table242[[#This Row],[Temperatures Delivered]]="Cook (ambient) &amp; Cold", "2",Table242[[#This Row],[Temperatures Delivered]]="Hot &amp; Cold", "3"))</f>
        <v>3</v>
      </c>
      <c r="K265" s="152">
        <v>40242</v>
      </c>
      <c r="M265" s="86"/>
    </row>
    <row r="266" spans="2:13" ht="13">
      <c r="B266" s="151" t="s">
        <v>517</v>
      </c>
      <c r="C266" s="151" t="s">
        <v>518</v>
      </c>
      <c r="D266" s="151" t="s">
        <v>391</v>
      </c>
      <c r="E266" s="151" t="s">
        <v>360</v>
      </c>
      <c r="F266" s="151" t="s">
        <v>361</v>
      </c>
      <c r="G266" s="151" t="b">
        <v>0</v>
      </c>
      <c r="H266" s="151" t="s">
        <v>39</v>
      </c>
      <c r="I266" s="151">
        <v>1</v>
      </c>
      <c r="J266" s="151">
        <f>VALUE(_xlfn.IFS(Table242[[#This Row],[Temperatures Delivered]]="Cold Only", "1", Table242[[#This Row],[Temperatures Delivered]]="Cook (ambient) &amp; Cold", "2",Table242[[#This Row],[Temperatures Delivered]]="Hot &amp; Cold", "3"))</f>
        <v>3</v>
      </c>
      <c r="K266" s="152">
        <v>41136</v>
      </c>
      <c r="M266" s="86"/>
    </row>
    <row r="267" spans="2:13" ht="13">
      <c r="B267" s="151" t="s">
        <v>505</v>
      </c>
      <c r="C267" s="151" t="s">
        <v>519</v>
      </c>
      <c r="D267" s="151" t="s">
        <v>359</v>
      </c>
      <c r="E267" s="151" t="s">
        <v>360</v>
      </c>
      <c r="F267" s="151" t="s">
        <v>361</v>
      </c>
      <c r="G267" s="151" t="b">
        <v>0</v>
      </c>
      <c r="H267" s="151" t="s">
        <v>39</v>
      </c>
      <c r="I267" s="151">
        <v>0.9</v>
      </c>
      <c r="J267" s="151">
        <f>VALUE(_xlfn.IFS(Table242[[#This Row],[Temperatures Delivered]]="Cold Only", "1", Table242[[#This Row],[Temperatures Delivered]]="Cook (ambient) &amp; Cold", "2",Table242[[#This Row],[Temperatures Delivered]]="Hot &amp; Cold", "3"))</f>
        <v>3</v>
      </c>
      <c r="K267" s="152">
        <v>40672</v>
      </c>
      <c r="M267" s="86"/>
    </row>
    <row r="268" spans="2:13" ht="13">
      <c r="B268" s="151" t="s">
        <v>503</v>
      </c>
      <c r="C268" s="151" t="s">
        <v>520</v>
      </c>
      <c r="D268" s="151" t="s">
        <v>359</v>
      </c>
      <c r="E268" s="151" t="s">
        <v>360</v>
      </c>
      <c r="F268" s="151" t="s">
        <v>361</v>
      </c>
      <c r="G268" s="151" t="b">
        <v>0</v>
      </c>
      <c r="H268" s="151" t="s">
        <v>39</v>
      </c>
      <c r="I268" s="151">
        <v>1.1000000000000001</v>
      </c>
      <c r="J268" s="151">
        <f>VALUE(_xlfn.IFS(Table242[[#This Row],[Temperatures Delivered]]="Cold Only", "1", Table242[[#This Row],[Temperatures Delivered]]="Cook (ambient) &amp; Cold", "2",Table242[[#This Row],[Temperatures Delivered]]="Hot &amp; Cold", "3"))</f>
        <v>3</v>
      </c>
      <c r="K268" s="152">
        <v>40242</v>
      </c>
      <c r="M268" s="86"/>
    </row>
    <row r="269" spans="2:13" ht="13">
      <c r="B269" s="151" t="s">
        <v>503</v>
      </c>
      <c r="C269" s="151" t="s">
        <v>521</v>
      </c>
      <c r="D269" s="151" t="s">
        <v>359</v>
      </c>
      <c r="E269" s="151" t="s">
        <v>360</v>
      </c>
      <c r="F269" s="151" t="s">
        <v>361</v>
      </c>
      <c r="G269" s="151" t="b">
        <v>0</v>
      </c>
      <c r="H269" s="151" t="s">
        <v>39</v>
      </c>
      <c r="I269" s="151">
        <v>1.1000000000000001</v>
      </c>
      <c r="J269" s="151">
        <f>VALUE(_xlfn.IFS(Table242[[#This Row],[Temperatures Delivered]]="Cold Only", "1", Table242[[#This Row],[Temperatures Delivered]]="Cook (ambient) &amp; Cold", "2",Table242[[#This Row],[Temperatures Delivered]]="Hot &amp; Cold", "3"))</f>
        <v>3</v>
      </c>
      <c r="K269" s="152">
        <v>40242</v>
      </c>
      <c r="M269" s="86"/>
    </row>
    <row r="270" spans="2:13" ht="13">
      <c r="B270" s="151" t="s">
        <v>362</v>
      </c>
      <c r="C270" s="151" t="s">
        <v>522</v>
      </c>
      <c r="D270" s="151" t="s">
        <v>359</v>
      </c>
      <c r="E270" s="151" t="s">
        <v>360</v>
      </c>
      <c r="F270" s="151" t="s">
        <v>361</v>
      </c>
      <c r="G270" s="151" t="b">
        <v>0</v>
      </c>
      <c r="H270" s="151" t="s">
        <v>39</v>
      </c>
      <c r="I270" s="151">
        <v>0.9</v>
      </c>
      <c r="J270" s="151">
        <f>VALUE(_xlfn.IFS(Table242[[#This Row],[Temperatures Delivered]]="Cold Only", "1", Table242[[#This Row],[Temperatures Delivered]]="Cook (ambient) &amp; Cold", "2",Table242[[#This Row],[Temperatures Delivered]]="Hot &amp; Cold", "3"))</f>
        <v>3</v>
      </c>
      <c r="K270" s="152">
        <v>40672</v>
      </c>
      <c r="M270" s="86"/>
    </row>
    <row r="271" spans="2:13" ht="13">
      <c r="B271" s="151" t="s">
        <v>507</v>
      </c>
      <c r="C271" s="151" t="s">
        <v>523</v>
      </c>
      <c r="D271" s="151" t="s">
        <v>359</v>
      </c>
      <c r="E271" s="151" t="s">
        <v>360</v>
      </c>
      <c r="F271" s="151" t="s">
        <v>361</v>
      </c>
      <c r="G271" s="151" t="b">
        <v>0</v>
      </c>
      <c r="H271" s="151" t="s">
        <v>39</v>
      </c>
      <c r="I271" s="151">
        <v>1.1000000000000001</v>
      </c>
      <c r="J271" s="151">
        <f>VALUE(_xlfn.IFS(Table242[[#This Row],[Temperatures Delivered]]="Cold Only", "1", Table242[[#This Row],[Temperatures Delivered]]="Cook (ambient) &amp; Cold", "2",Table242[[#This Row],[Temperatures Delivered]]="Hot &amp; Cold", "3"))</f>
        <v>3</v>
      </c>
      <c r="K271" s="152">
        <v>40295</v>
      </c>
      <c r="M271" s="86"/>
    </row>
    <row r="272" spans="2:13" ht="13">
      <c r="B272" s="151" t="s">
        <v>524</v>
      </c>
      <c r="C272" s="151" t="s">
        <v>525</v>
      </c>
      <c r="D272" s="151" t="s">
        <v>359</v>
      </c>
      <c r="E272" s="151" t="s">
        <v>360</v>
      </c>
      <c r="F272" s="151" t="s">
        <v>361</v>
      </c>
      <c r="G272" s="151" t="b">
        <v>0</v>
      </c>
      <c r="H272" s="151" t="s">
        <v>39</v>
      </c>
      <c r="I272" s="151">
        <v>0.9</v>
      </c>
      <c r="J272" s="151">
        <f>VALUE(_xlfn.IFS(Table242[[#This Row],[Temperatures Delivered]]="Cold Only", "1", Table242[[#This Row],[Temperatures Delivered]]="Cook (ambient) &amp; Cold", "2",Table242[[#This Row],[Temperatures Delivered]]="Hot &amp; Cold", "3"))</f>
        <v>3</v>
      </c>
      <c r="K272" s="152">
        <v>40672</v>
      </c>
      <c r="M272" s="86"/>
    </row>
    <row r="273" spans="2:13" ht="13">
      <c r="B273" s="151" t="s">
        <v>501</v>
      </c>
      <c r="C273" s="151" t="s">
        <v>526</v>
      </c>
      <c r="D273" s="151" t="s">
        <v>391</v>
      </c>
      <c r="E273" s="151" t="s">
        <v>360</v>
      </c>
      <c r="F273" s="151" t="s">
        <v>361</v>
      </c>
      <c r="G273" s="151" t="b">
        <v>0</v>
      </c>
      <c r="H273" s="151" t="s">
        <v>39</v>
      </c>
      <c r="I273" s="151">
        <v>1.1000000000000001</v>
      </c>
      <c r="J273" s="151">
        <f>VALUE(_xlfn.IFS(Table242[[#This Row],[Temperatures Delivered]]="Cold Only", "1", Table242[[#This Row],[Temperatures Delivered]]="Cook (ambient) &amp; Cold", "2",Table242[[#This Row],[Temperatures Delivered]]="Hot &amp; Cold", "3"))</f>
        <v>3</v>
      </c>
      <c r="K273" s="152">
        <v>40295</v>
      </c>
      <c r="M273" s="86"/>
    </row>
    <row r="274" spans="2:13" ht="13">
      <c r="B274" s="151" t="s">
        <v>59</v>
      </c>
      <c r="C274" s="151" t="s">
        <v>527</v>
      </c>
      <c r="D274" s="151" t="s">
        <v>359</v>
      </c>
      <c r="E274" s="151" t="s">
        <v>360</v>
      </c>
      <c r="F274" s="151" t="s">
        <v>361</v>
      </c>
      <c r="G274" s="151" t="b">
        <v>0</v>
      </c>
      <c r="H274" s="151" t="s">
        <v>39</v>
      </c>
      <c r="I274" s="151">
        <v>0.9</v>
      </c>
      <c r="J274" s="151">
        <f>VALUE(_xlfn.IFS(Table242[[#This Row],[Temperatures Delivered]]="Cold Only", "1", Table242[[#This Row],[Temperatures Delivered]]="Cook (ambient) &amp; Cold", "2",Table242[[#This Row],[Temperatures Delivered]]="Hot &amp; Cold", "3"))</f>
        <v>3</v>
      </c>
      <c r="K274" s="152">
        <v>40680</v>
      </c>
      <c r="M274" s="86"/>
    </row>
    <row r="275" spans="2:13" ht="13">
      <c r="B275" s="151" t="s">
        <v>507</v>
      </c>
      <c r="C275" s="151" t="s">
        <v>504</v>
      </c>
      <c r="D275" s="151" t="s">
        <v>359</v>
      </c>
      <c r="E275" s="151" t="s">
        <v>360</v>
      </c>
      <c r="F275" s="151" t="s">
        <v>361</v>
      </c>
      <c r="G275" s="151" t="b">
        <v>0</v>
      </c>
      <c r="H275" s="151" t="s">
        <v>39</v>
      </c>
      <c r="I275" s="151">
        <v>1.1000000000000001</v>
      </c>
      <c r="J275" s="151">
        <f>VALUE(_xlfn.IFS(Table242[[#This Row],[Temperatures Delivered]]="Cold Only", "1", Table242[[#This Row],[Temperatures Delivered]]="Cook (ambient) &amp; Cold", "2",Table242[[#This Row],[Temperatures Delivered]]="Hot &amp; Cold", "3"))</f>
        <v>3</v>
      </c>
      <c r="K275" s="152">
        <v>40295</v>
      </c>
      <c r="M275" s="86"/>
    </row>
    <row r="276" spans="2:13" ht="13">
      <c r="B276" s="151" t="s">
        <v>507</v>
      </c>
      <c r="C276" s="151" t="s">
        <v>528</v>
      </c>
      <c r="D276" s="151" t="s">
        <v>391</v>
      </c>
      <c r="E276" s="151" t="s">
        <v>360</v>
      </c>
      <c r="F276" s="151" t="s">
        <v>361</v>
      </c>
      <c r="G276" s="151" t="b">
        <v>0</v>
      </c>
      <c r="H276" s="151" t="s">
        <v>39</v>
      </c>
      <c r="I276" s="151">
        <v>1.1000000000000001</v>
      </c>
      <c r="J276" s="151">
        <f>VALUE(_xlfn.IFS(Table242[[#This Row],[Temperatures Delivered]]="Cold Only", "1", Table242[[#This Row],[Temperatures Delivered]]="Cook (ambient) &amp; Cold", "2",Table242[[#This Row],[Temperatures Delivered]]="Hot &amp; Cold", "3"))</f>
        <v>3</v>
      </c>
      <c r="K276" s="152">
        <v>40295</v>
      </c>
      <c r="M276" s="86"/>
    </row>
    <row r="277" spans="2:13" ht="13">
      <c r="B277" s="151" t="s">
        <v>297</v>
      </c>
      <c r="C277" s="151">
        <v>601088</v>
      </c>
      <c r="D277" s="151" t="s">
        <v>359</v>
      </c>
      <c r="E277" s="151" t="s">
        <v>360</v>
      </c>
      <c r="F277" s="151" t="s">
        <v>361</v>
      </c>
      <c r="G277" s="151" t="b">
        <v>0</v>
      </c>
      <c r="H277" s="151" t="s">
        <v>39</v>
      </c>
      <c r="I277" s="151">
        <v>0.8</v>
      </c>
      <c r="J277" s="151">
        <f>VALUE(_xlfn.IFS(Table242[[#This Row],[Temperatures Delivered]]="Cold Only", "1", Table242[[#This Row],[Temperatures Delivered]]="Cook (ambient) &amp; Cold", "2",Table242[[#This Row],[Temperatures Delivered]]="Hot &amp; Cold", "3"))</f>
        <v>3</v>
      </c>
      <c r="K277" s="152">
        <v>41887</v>
      </c>
      <c r="M277" s="86"/>
    </row>
    <row r="278" spans="2:13" ht="13">
      <c r="B278" s="151" t="s">
        <v>501</v>
      </c>
      <c r="C278" s="151" t="s">
        <v>529</v>
      </c>
      <c r="D278" s="151" t="s">
        <v>359</v>
      </c>
      <c r="E278" s="151" t="s">
        <v>360</v>
      </c>
      <c r="F278" s="151" t="s">
        <v>361</v>
      </c>
      <c r="G278" s="151" t="b">
        <v>0</v>
      </c>
      <c r="H278" s="151" t="s">
        <v>39</v>
      </c>
      <c r="I278" s="151">
        <v>1.1000000000000001</v>
      </c>
      <c r="J278" s="151">
        <f>VALUE(_xlfn.IFS(Table242[[#This Row],[Temperatures Delivered]]="Cold Only", "1", Table242[[#This Row],[Temperatures Delivered]]="Cook (ambient) &amp; Cold", "2",Table242[[#This Row],[Temperatures Delivered]]="Hot &amp; Cold", "3"))</f>
        <v>3</v>
      </c>
      <c r="K278" s="152">
        <v>40295</v>
      </c>
      <c r="M278" s="86"/>
    </row>
    <row r="279" spans="2:13" ht="13">
      <c r="B279" s="151" t="s">
        <v>370</v>
      </c>
      <c r="C279" s="151" t="s">
        <v>530</v>
      </c>
      <c r="D279" s="151" t="s">
        <v>359</v>
      </c>
      <c r="E279" s="151" t="s">
        <v>360</v>
      </c>
      <c r="F279" s="151" t="s">
        <v>361</v>
      </c>
      <c r="G279" s="151" t="b">
        <v>0</v>
      </c>
      <c r="H279" s="151" t="s">
        <v>39</v>
      </c>
      <c r="I279" s="151">
        <v>0.8</v>
      </c>
      <c r="J279" s="151">
        <f>VALUE(_xlfn.IFS(Table242[[#This Row],[Temperatures Delivered]]="Cold Only", "1", Table242[[#This Row],[Temperatures Delivered]]="Cook (ambient) &amp; Cold", "2",Table242[[#This Row],[Temperatures Delivered]]="Hot &amp; Cold", "3"))</f>
        <v>3</v>
      </c>
      <c r="K279" s="152">
        <v>42033</v>
      </c>
      <c r="M279" s="86"/>
    </row>
    <row r="280" spans="2:13" ht="13">
      <c r="B280" s="151" t="s">
        <v>514</v>
      </c>
      <c r="C280" s="151" t="s">
        <v>531</v>
      </c>
      <c r="D280" s="151" t="s">
        <v>359</v>
      </c>
      <c r="E280" s="151" t="s">
        <v>360</v>
      </c>
      <c r="F280" s="151" t="s">
        <v>361</v>
      </c>
      <c r="G280" s="151" t="b">
        <v>0</v>
      </c>
      <c r="H280" s="151" t="s">
        <v>39</v>
      </c>
      <c r="I280" s="151">
        <v>0.9</v>
      </c>
      <c r="J280" s="151">
        <f>VALUE(_xlfn.IFS(Table242[[#This Row],[Temperatures Delivered]]="Cold Only", "1", Table242[[#This Row],[Temperatures Delivered]]="Cook (ambient) &amp; Cold", "2",Table242[[#This Row],[Temperatures Delivered]]="Hot &amp; Cold", "3"))</f>
        <v>3</v>
      </c>
      <c r="K280" s="152">
        <v>40680</v>
      </c>
      <c r="M280" s="86"/>
    </row>
    <row r="281" spans="2:13" ht="26">
      <c r="B281" s="151" t="s">
        <v>271</v>
      </c>
      <c r="C281" s="151" t="s">
        <v>281</v>
      </c>
      <c r="D281" s="151" t="s">
        <v>359</v>
      </c>
      <c r="E281" s="151" t="s">
        <v>360</v>
      </c>
      <c r="F281" s="151" t="s">
        <v>361</v>
      </c>
      <c r="G281" s="151" t="b">
        <v>0</v>
      </c>
      <c r="H281" s="151" t="s">
        <v>725</v>
      </c>
      <c r="I281" s="151">
        <v>0.1</v>
      </c>
      <c r="J281" s="151">
        <f>VALUE(_xlfn.IFS(Table242[[#This Row],[Temperatures Delivered]]="Cold Only", "1", Table242[[#This Row],[Temperatures Delivered]]="Cook (ambient) &amp; Cold", "2",Table242[[#This Row],[Temperatures Delivered]]="Hot &amp; Cold", "3"))</f>
        <v>2</v>
      </c>
      <c r="K281" s="152">
        <v>40548</v>
      </c>
      <c r="M281" s="86"/>
    </row>
    <row r="282" spans="2:13" ht="13">
      <c r="B282" s="151" t="s">
        <v>59</v>
      </c>
      <c r="C282" s="151" t="s">
        <v>532</v>
      </c>
      <c r="D282" s="151" t="s">
        <v>359</v>
      </c>
      <c r="E282" s="151" t="s">
        <v>360</v>
      </c>
      <c r="F282" s="151" t="s">
        <v>361</v>
      </c>
      <c r="G282" s="151" t="b">
        <v>0</v>
      </c>
      <c r="H282" s="151" t="s">
        <v>39</v>
      </c>
      <c r="I282" s="151">
        <v>0.9</v>
      </c>
      <c r="J282" s="151">
        <f>VALUE(_xlfn.IFS(Table242[[#This Row],[Temperatures Delivered]]="Cold Only", "1", Table242[[#This Row],[Temperatures Delivered]]="Cook (ambient) &amp; Cold", "2",Table242[[#This Row],[Temperatures Delivered]]="Hot &amp; Cold", "3"))</f>
        <v>3</v>
      </c>
      <c r="K282" s="152">
        <v>40680</v>
      </c>
      <c r="M282" s="86"/>
    </row>
    <row r="283" spans="2:13" ht="26">
      <c r="B283" s="151" t="s">
        <v>507</v>
      </c>
      <c r="C283" s="151" t="s">
        <v>533</v>
      </c>
      <c r="D283" s="151" t="s">
        <v>391</v>
      </c>
      <c r="E283" s="151" t="s">
        <v>360</v>
      </c>
      <c r="F283" s="151" t="s">
        <v>361</v>
      </c>
      <c r="G283" s="151" t="b">
        <v>0</v>
      </c>
      <c r="H283" s="151" t="s">
        <v>725</v>
      </c>
      <c r="I283" s="151">
        <v>1.1000000000000001</v>
      </c>
      <c r="J283" s="151">
        <f>VALUE(_xlfn.IFS(Table242[[#This Row],[Temperatures Delivered]]="Cold Only", "1", Table242[[#This Row],[Temperatures Delivered]]="Cook (ambient) &amp; Cold", "2",Table242[[#This Row],[Temperatures Delivered]]="Hot &amp; Cold", "3"))</f>
        <v>2</v>
      </c>
      <c r="K283" s="152">
        <v>40449</v>
      </c>
      <c r="M283" s="86"/>
    </row>
    <row r="284" spans="2:13" ht="13">
      <c r="B284" s="151" t="s">
        <v>503</v>
      </c>
      <c r="C284" s="151" t="s">
        <v>534</v>
      </c>
      <c r="D284" s="151" t="s">
        <v>359</v>
      </c>
      <c r="E284" s="151" t="s">
        <v>360</v>
      </c>
      <c r="F284" s="151" t="s">
        <v>361</v>
      </c>
      <c r="G284" s="151" t="b">
        <v>0</v>
      </c>
      <c r="H284" s="151" t="s">
        <v>39</v>
      </c>
      <c r="I284" s="151">
        <v>1.1000000000000001</v>
      </c>
      <c r="J284" s="151">
        <f>VALUE(_xlfn.IFS(Table242[[#This Row],[Temperatures Delivered]]="Cold Only", "1", Table242[[#This Row],[Temperatures Delivered]]="Cook (ambient) &amp; Cold", "2",Table242[[#This Row],[Temperatures Delivered]]="Hot &amp; Cold", "3"))</f>
        <v>3</v>
      </c>
      <c r="K284" s="152">
        <v>40242</v>
      </c>
      <c r="M284" s="86"/>
    </row>
    <row r="285" spans="2:13" ht="26">
      <c r="B285" s="151" t="s">
        <v>507</v>
      </c>
      <c r="C285" s="151" t="s">
        <v>535</v>
      </c>
      <c r="D285" s="151" t="s">
        <v>359</v>
      </c>
      <c r="E285" s="151" t="s">
        <v>360</v>
      </c>
      <c r="F285" s="151" t="s">
        <v>361</v>
      </c>
      <c r="G285" s="151" t="b">
        <v>0</v>
      </c>
      <c r="H285" s="151" t="s">
        <v>725</v>
      </c>
      <c r="I285" s="151">
        <v>1.1000000000000001</v>
      </c>
      <c r="J285" s="151">
        <f>VALUE(_xlfn.IFS(Table242[[#This Row],[Temperatures Delivered]]="Cold Only", "1", Table242[[#This Row],[Temperatures Delivered]]="Cook (ambient) &amp; Cold", "2",Table242[[#This Row],[Temperatures Delivered]]="Hot &amp; Cold", "3"))</f>
        <v>2</v>
      </c>
      <c r="K285" s="152">
        <v>40449</v>
      </c>
      <c r="M285" s="86"/>
    </row>
    <row r="286" spans="2:13" ht="13">
      <c r="B286" s="151" t="s">
        <v>536</v>
      </c>
      <c r="C286" s="151" t="s">
        <v>537</v>
      </c>
      <c r="D286" s="151" t="s">
        <v>359</v>
      </c>
      <c r="E286" s="151" t="s">
        <v>360</v>
      </c>
      <c r="F286" s="151" t="s">
        <v>361</v>
      </c>
      <c r="G286" s="151" t="b">
        <v>0</v>
      </c>
      <c r="H286" s="151" t="s">
        <v>39</v>
      </c>
      <c r="I286" s="151">
        <v>1.1000000000000001</v>
      </c>
      <c r="J286" s="151">
        <f>VALUE(_xlfn.IFS(Table242[[#This Row],[Temperatures Delivered]]="Cold Only", "1", Table242[[#This Row],[Temperatures Delivered]]="Cook (ambient) &amp; Cold", "2",Table242[[#This Row],[Temperatures Delivered]]="Hot &amp; Cold", "3"))</f>
        <v>3</v>
      </c>
      <c r="K286" s="152">
        <v>40295</v>
      </c>
      <c r="M286" s="86"/>
    </row>
    <row r="287" spans="2:13" ht="13">
      <c r="B287" s="151" t="s">
        <v>297</v>
      </c>
      <c r="C287" s="151">
        <v>601131</v>
      </c>
      <c r="D287" s="151" t="s">
        <v>359</v>
      </c>
      <c r="E287" s="151" t="s">
        <v>360</v>
      </c>
      <c r="F287" s="151" t="s">
        <v>361</v>
      </c>
      <c r="G287" s="151" t="b">
        <v>0</v>
      </c>
      <c r="H287" s="151" t="s">
        <v>39</v>
      </c>
      <c r="I287" s="151">
        <v>0.7</v>
      </c>
      <c r="J287" s="151">
        <f>VALUE(_xlfn.IFS(Table242[[#This Row],[Temperatures Delivered]]="Cold Only", "1", Table242[[#This Row],[Temperatures Delivered]]="Cook (ambient) &amp; Cold", "2",Table242[[#This Row],[Temperatures Delivered]]="Hot &amp; Cold", "3"))</f>
        <v>3</v>
      </c>
      <c r="K287" s="152">
        <v>41887</v>
      </c>
      <c r="M287" s="86"/>
    </row>
    <row r="288" spans="2:13" ht="26">
      <c r="B288" s="151" t="s">
        <v>501</v>
      </c>
      <c r="C288" s="151" t="s">
        <v>538</v>
      </c>
      <c r="D288" s="151" t="s">
        <v>359</v>
      </c>
      <c r="E288" s="151" t="s">
        <v>360</v>
      </c>
      <c r="F288" s="151" t="s">
        <v>361</v>
      </c>
      <c r="G288" s="151" t="b">
        <v>0</v>
      </c>
      <c r="H288" s="151" t="s">
        <v>725</v>
      </c>
      <c r="I288" s="151">
        <v>1.1000000000000001</v>
      </c>
      <c r="J288" s="151">
        <f>VALUE(_xlfn.IFS(Table242[[#This Row],[Temperatures Delivered]]="Cold Only", "1", Table242[[#This Row],[Temperatures Delivered]]="Cook (ambient) &amp; Cold", "2",Table242[[#This Row],[Temperatures Delivered]]="Hot &amp; Cold", "3"))</f>
        <v>2</v>
      </c>
      <c r="K288" s="152">
        <v>40449</v>
      </c>
      <c r="M288" s="86"/>
    </row>
    <row r="289" spans="1:13" ht="13">
      <c r="B289" s="151" t="s">
        <v>296</v>
      </c>
      <c r="C289" s="151">
        <v>601154</v>
      </c>
      <c r="D289" s="151" t="s">
        <v>359</v>
      </c>
      <c r="E289" s="151" t="s">
        <v>360</v>
      </c>
      <c r="F289" s="151" t="s">
        <v>361</v>
      </c>
      <c r="G289" s="151" t="b">
        <v>0</v>
      </c>
      <c r="H289" s="151" t="s">
        <v>39</v>
      </c>
      <c r="I289" s="151">
        <v>0.8</v>
      </c>
      <c r="J289" s="151">
        <f>VALUE(_xlfn.IFS(Table242[[#This Row],[Temperatures Delivered]]="Cold Only", "1", Table242[[#This Row],[Temperatures Delivered]]="Cook (ambient) &amp; Cold", "2",Table242[[#This Row],[Temperatures Delivered]]="Hot &amp; Cold", "3"))</f>
        <v>3</v>
      </c>
      <c r="K289" s="152">
        <v>41887</v>
      </c>
      <c r="M289" s="86"/>
    </row>
    <row r="290" spans="1:13" ht="13">
      <c r="B290" s="151" t="s">
        <v>507</v>
      </c>
      <c r="C290" s="151" t="s">
        <v>539</v>
      </c>
      <c r="D290" s="151" t="s">
        <v>359</v>
      </c>
      <c r="E290" s="151" t="s">
        <v>360</v>
      </c>
      <c r="F290" s="151" t="s">
        <v>361</v>
      </c>
      <c r="G290" s="151" t="b">
        <v>0</v>
      </c>
      <c r="H290" s="151" t="s">
        <v>39</v>
      </c>
      <c r="I290" s="151">
        <v>1.1000000000000001</v>
      </c>
      <c r="J290" s="151">
        <f>VALUE(_xlfn.IFS(Table242[[#This Row],[Temperatures Delivered]]="Cold Only", "1", Table242[[#This Row],[Temperatures Delivered]]="Cook (ambient) &amp; Cold", "2",Table242[[#This Row],[Temperatures Delivered]]="Hot &amp; Cold", "3"))</f>
        <v>3</v>
      </c>
      <c r="K290" s="152">
        <v>40295</v>
      </c>
      <c r="M290" s="86"/>
    </row>
    <row r="291" spans="1:13" ht="13">
      <c r="B291" s="151" t="s">
        <v>501</v>
      </c>
      <c r="C291" s="151" t="s">
        <v>540</v>
      </c>
      <c r="D291" s="151" t="s">
        <v>359</v>
      </c>
      <c r="E291" s="151" t="s">
        <v>360</v>
      </c>
      <c r="F291" s="151" t="s">
        <v>361</v>
      </c>
      <c r="G291" s="151" t="b">
        <v>0</v>
      </c>
      <c r="H291" s="151" t="s">
        <v>39</v>
      </c>
      <c r="I291" s="151">
        <v>1.1000000000000001</v>
      </c>
      <c r="J291" s="151">
        <f>VALUE(_xlfn.IFS(Table242[[#This Row],[Temperatures Delivered]]="Cold Only", "1", Table242[[#This Row],[Temperatures Delivered]]="Cook (ambient) &amp; Cold", "2",Table242[[#This Row],[Temperatures Delivered]]="Hot &amp; Cold", "3"))</f>
        <v>3</v>
      </c>
      <c r="K291" s="152">
        <v>40295</v>
      </c>
      <c r="M291" s="86"/>
    </row>
    <row r="292" spans="1:13" ht="13">
      <c r="B292" s="151" t="s">
        <v>503</v>
      </c>
      <c r="C292" s="151" t="s">
        <v>541</v>
      </c>
      <c r="D292" s="151" t="s">
        <v>359</v>
      </c>
      <c r="E292" s="151" t="s">
        <v>360</v>
      </c>
      <c r="F292" s="151" t="s">
        <v>361</v>
      </c>
      <c r="G292" s="151" t="b">
        <v>0</v>
      </c>
      <c r="H292" s="151" t="s">
        <v>39</v>
      </c>
      <c r="I292" s="151">
        <v>1.1000000000000001</v>
      </c>
      <c r="J292" s="151">
        <f>VALUE(_xlfn.IFS(Table242[[#This Row],[Temperatures Delivered]]="Cold Only", "1", Table242[[#This Row],[Temperatures Delivered]]="Cook (ambient) &amp; Cold", "2",Table242[[#This Row],[Temperatures Delivered]]="Hot &amp; Cold", "3"))</f>
        <v>3</v>
      </c>
      <c r="K292" s="152">
        <v>40242</v>
      </c>
      <c r="M292" s="86"/>
    </row>
    <row r="293" spans="1:13" ht="13">
      <c r="B293" s="151" t="s">
        <v>514</v>
      </c>
      <c r="C293" s="151" t="s">
        <v>542</v>
      </c>
      <c r="D293" s="151" t="s">
        <v>359</v>
      </c>
      <c r="E293" s="151" t="s">
        <v>360</v>
      </c>
      <c r="F293" s="151" t="s">
        <v>361</v>
      </c>
      <c r="G293" s="151" t="b">
        <v>0</v>
      </c>
      <c r="H293" s="151" t="s">
        <v>39</v>
      </c>
      <c r="I293" s="151">
        <v>0.9</v>
      </c>
      <c r="J293" s="151">
        <f>VALUE(_xlfn.IFS(Table242[[#This Row],[Temperatures Delivered]]="Cold Only", "1", Table242[[#This Row],[Temperatures Delivered]]="Cook (ambient) &amp; Cold", "2",Table242[[#This Row],[Temperatures Delivered]]="Hot &amp; Cold", "3"))</f>
        <v>3</v>
      </c>
      <c r="K293" s="152">
        <v>40680</v>
      </c>
      <c r="M293" s="86"/>
    </row>
    <row r="294" spans="1:13" ht="26.5" thickBot="1">
      <c r="A294" s="100"/>
      <c r="B294" s="151" t="s">
        <v>501</v>
      </c>
      <c r="C294" s="151" t="s">
        <v>543</v>
      </c>
      <c r="D294" s="151" t="s">
        <v>359</v>
      </c>
      <c r="E294" s="151" t="s">
        <v>360</v>
      </c>
      <c r="F294" s="151" t="s">
        <v>361</v>
      </c>
      <c r="G294" s="151" t="b">
        <v>0</v>
      </c>
      <c r="H294" s="151" t="s">
        <v>725</v>
      </c>
      <c r="I294" s="151">
        <v>1.1000000000000001</v>
      </c>
      <c r="J294" s="151">
        <f>VALUE(_xlfn.IFS(Table242[[#This Row],[Temperatures Delivered]]="Cold Only", "1", Table242[[#This Row],[Temperatures Delivered]]="Cook (ambient) &amp; Cold", "2",Table242[[#This Row],[Temperatures Delivered]]="Hot &amp; Cold", "3"))</f>
        <v>2</v>
      </c>
      <c r="K294" s="152">
        <v>40449</v>
      </c>
      <c r="M294" s="86"/>
    </row>
    <row r="295" spans="1:13" ht="13.5" thickTop="1">
      <c r="B295" s="151" t="s">
        <v>501</v>
      </c>
      <c r="C295" s="151" t="s">
        <v>544</v>
      </c>
      <c r="D295" s="151" t="s">
        <v>391</v>
      </c>
      <c r="E295" s="151" t="s">
        <v>360</v>
      </c>
      <c r="F295" s="151" t="s">
        <v>361</v>
      </c>
      <c r="G295" s="151" t="b">
        <v>0</v>
      </c>
      <c r="H295" s="151" t="s">
        <v>39</v>
      </c>
      <c r="I295" s="151">
        <v>1.1000000000000001</v>
      </c>
      <c r="J295" s="151">
        <f>VALUE(_xlfn.IFS(Table242[[#This Row],[Temperatures Delivered]]="Cold Only", "1", Table242[[#This Row],[Temperatures Delivered]]="Cook (ambient) &amp; Cold", "2",Table242[[#This Row],[Temperatures Delivered]]="Hot &amp; Cold", "3"))</f>
        <v>3</v>
      </c>
      <c r="K295" s="152">
        <v>40295</v>
      </c>
      <c r="M295" s="86"/>
    </row>
    <row r="296" spans="1:13" ht="13">
      <c r="B296" s="151" t="s">
        <v>297</v>
      </c>
      <c r="C296" s="151">
        <v>900127</v>
      </c>
      <c r="D296" s="151" t="s">
        <v>359</v>
      </c>
      <c r="E296" s="151" t="s">
        <v>360</v>
      </c>
      <c r="F296" s="151" t="s">
        <v>361</v>
      </c>
      <c r="G296" s="151" t="b">
        <v>0</v>
      </c>
      <c r="H296" s="151" t="s">
        <v>39</v>
      </c>
      <c r="I296" s="151">
        <v>0.7</v>
      </c>
      <c r="J296" s="151">
        <f>VALUE(_xlfn.IFS(Table242[[#This Row],[Temperatures Delivered]]="Cold Only", "1", Table242[[#This Row],[Temperatures Delivered]]="Cook (ambient) &amp; Cold", "2",Table242[[#This Row],[Temperatures Delivered]]="Hot &amp; Cold", "3"))</f>
        <v>3</v>
      </c>
      <c r="K296" s="152">
        <v>42033</v>
      </c>
      <c r="M296" s="86"/>
    </row>
    <row r="297" spans="1:13" ht="13">
      <c r="B297" s="151" t="s">
        <v>503</v>
      </c>
      <c r="C297" s="151" t="s">
        <v>545</v>
      </c>
      <c r="D297" s="151" t="s">
        <v>359</v>
      </c>
      <c r="E297" s="151" t="s">
        <v>360</v>
      </c>
      <c r="F297" s="151" t="s">
        <v>361</v>
      </c>
      <c r="G297" s="151" t="b">
        <v>0</v>
      </c>
      <c r="H297" s="151" t="s">
        <v>39</v>
      </c>
      <c r="I297" s="151">
        <v>1.1000000000000001</v>
      </c>
      <c r="J297" s="151">
        <f>VALUE(_xlfn.IFS(Table242[[#This Row],[Temperatures Delivered]]="Cold Only", "1", Table242[[#This Row],[Temperatures Delivered]]="Cook (ambient) &amp; Cold", "2",Table242[[#This Row],[Temperatures Delivered]]="Hot &amp; Cold", "3"))</f>
        <v>3</v>
      </c>
      <c r="K297" s="152">
        <v>40242</v>
      </c>
      <c r="M297" s="86"/>
    </row>
    <row r="298" spans="1:13" ht="39">
      <c r="B298" s="151" t="s">
        <v>546</v>
      </c>
      <c r="C298" s="151" t="s">
        <v>532</v>
      </c>
      <c r="D298" s="151" t="s">
        <v>359</v>
      </c>
      <c r="E298" s="151" t="s">
        <v>360</v>
      </c>
      <c r="F298" s="151" t="s">
        <v>361</v>
      </c>
      <c r="G298" s="151" t="b">
        <v>0</v>
      </c>
      <c r="H298" s="151" t="s">
        <v>39</v>
      </c>
      <c r="I298" s="151">
        <v>0.9</v>
      </c>
      <c r="J298" s="151">
        <f>VALUE(_xlfn.IFS(Table242[[#This Row],[Temperatures Delivered]]="Cold Only", "1", Table242[[#This Row],[Temperatures Delivered]]="Cook (ambient) &amp; Cold", "2",Table242[[#This Row],[Temperatures Delivered]]="Hot &amp; Cold", "3"))</f>
        <v>3</v>
      </c>
      <c r="K298" s="152">
        <v>40672</v>
      </c>
      <c r="M298" s="86"/>
    </row>
    <row r="299" spans="1:13" ht="13">
      <c r="B299" s="151" t="s">
        <v>536</v>
      </c>
      <c r="C299" s="151" t="s">
        <v>547</v>
      </c>
      <c r="D299" s="151" t="s">
        <v>391</v>
      </c>
      <c r="E299" s="151" t="s">
        <v>360</v>
      </c>
      <c r="F299" s="151" t="s">
        <v>361</v>
      </c>
      <c r="G299" s="151" t="b">
        <v>0</v>
      </c>
      <c r="H299" s="151" t="s">
        <v>39</v>
      </c>
      <c r="I299" s="151">
        <v>1.1000000000000001</v>
      </c>
      <c r="J299" s="151">
        <f>VALUE(_xlfn.IFS(Table242[[#This Row],[Temperatures Delivered]]="Cold Only", "1", Table242[[#This Row],[Temperatures Delivered]]="Cook (ambient) &amp; Cold", "2",Table242[[#This Row],[Temperatures Delivered]]="Hot &amp; Cold", "3"))</f>
        <v>3</v>
      </c>
      <c r="K299" s="152">
        <v>40295</v>
      </c>
      <c r="M299" s="86"/>
    </row>
    <row r="300" spans="1:13" ht="13">
      <c r="B300" s="151" t="s">
        <v>370</v>
      </c>
      <c r="C300" s="151" t="s">
        <v>548</v>
      </c>
      <c r="D300" s="151" t="s">
        <v>359</v>
      </c>
      <c r="E300" s="151" t="s">
        <v>360</v>
      </c>
      <c r="F300" s="151" t="s">
        <v>361</v>
      </c>
      <c r="G300" s="151" t="b">
        <v>0</v>
      </c>
      <c r="H300" s="151" t="s">
        <v>39</v>
      </c>
      <c r="I300" s="151">
        <v>0.8</v>
      </c>
      <c r="J300" s="151">
        <f>VALUE(_xlfn.IFS(Table242[[#This Row],[Temperatures Delivered]]="Cold Only", "1", Table242[[#This Row],[Temperatures Delivered]]="Cook (ambient) &amp; Cold", "2",Table242[[#This Row],[Temperatures Delivered]]="Hot &amp; Cold", "3"))</f>
        <v>3</v>
      </c>
      <c r="K300" s="152">
        <v>41887</v>
      </c>
      <c r="M300" s="86"/>
    </row>
    <row r="301" spans="1:13" ht="13">
      <c r="B301" s="151" t="s">
        <v>501</v>
      </c>
      <c r="C301" s="151" t="s">
        <v>549</v>
      </c>
      <c r="D301" s="151" t="s">
        <v>359</v>
      </c>
      <c r="E301" s="151" t="s">
        <v>360</v>
      </c>
      <c r="F301" s="151" t="s">
        <v>361</v>
      </c>
      <c r="G301" s="151" t="b">
        <v>0</v>
      </c>
      <c r="H301" s="151" t="s">
        <v>39</v>
      </c>
      <c r="I301" s="151">
        <v>1.1000000000000001</v>
      </c>
      <c r="J301" s="151">
        <f>VALUE(_xlfn.IFS(Table242[[#This Row],[Temperatures Delivered]]="Cold Only", "1", Table242[[#This Row],[Temperatures Delivered]]="Cook (ambient) &amp; Cold", "2",Table242[[#This Row],[Temperatures Delivered]]="Hot &amp; Cold", "3"))</f>
        <v>3</v>
      </c>
      <c r="K301" s="152">
        <v>40295</v>
      </c>
      <c r="M301" s="86"/>
    </row>
    <row r="302" spans="1:13" ht="13">
      <c r="B302" s="151" t="s">
        <v>503</v>
      </c>
      <c r="C302" s="151" t="s">
        <v>550</v>
      </c>
      <c r="D302" s="151" t="s">
        <v>359</v>
      </c>
      <c r="E302" s="151" t="s">
        <v>360</v>
      </c>
      <c r="F302" s="151" t="s">
        <v>361</v>
      </c>
      <c r="G302" s="151" t="b">
        <v>0</v>
      </c>
      <c r="H302" s="151" t="s">
        <v>39</v>
      </c>
      <c r="I302" s="151">
        <v>1.1000000000000001</v>
      </c>
      <c r="J302" s="151">
        <f>VALUE(_xlfn.IFS(Table242[[#This Row],[Temperatures Delivered]]="Cold Only", "1", Table242[[#This Row],[Temperatures Delivered]]="Cook (ambient) &amp; Cold", "2",Table242[[#This Row],[Temperatures Delivered]]="Hot &amp; Cold", "3"))</f>
        <v>3</v>
      </c>
      <c r="K302" s="152">
        <v>40242</v>
      </c>
      <c r="M302" s="86"/>
    </row>
    <row r="303" spans="1:13" ht="13">
      <c r="B303" s="151" t="s">
        <v>297</v>
      </c>
      <c r="C303" s="151">
        <v>601141</v>
      </c>
      <c r="D303" s="151" t="s">
        <v>359</v>
      </c>
      <c r="E303" s="151" t="s">
        <v>360</v>
      </c>
      <c r="F303" s="151" t="s">
        <v>361</v>
      </c>
      <c r="G303" s="151" t="b">
        <v>0</v>
      </c>
      <c r="H303" s="151" t="s">
        <v>39</v>
      </c>
      <c r="I303" s="151">
        <v>0.7</v>
      </c>
      <c r="J303" s="151">
        <f>VALUE(_xlfn.IFS(Table242[[#This Row],[Temperatures Delivered]]="Cold Only", "1", Table242[[#This Row],[Temperatures Delivered]]="Cook (ambient) &amp; Cold", "2",Table242[[#This Row],[Temperatures Delivered]]="Hot &amp; Cold", "3"))</f>
        <v>3</v>
      </c>
      <c r="K303" s="152">
        <v>41887</v>
      </c>
      <c r="M303" s="86"/>
    </row>
    <row r="304" spans="1:13" ht="13">
      <c r="B304" s="151" t="s">
        <v>297</v>
      </c>
      <c r="C304" s="151">
        <v>900118</v>
      </c>
      <c r="D304" s="151" t="s">
        <v>359</v>
      </c>
      <c r="E304" s="151" t="s">
        <v>360</v>
      </c>
      <c r="F304" s="151" t="s">
        <v>361</v>
      </c>
      <c r="G304" s="151" t="b">
        <v>0</v>
      </c>
      <c r="H304" s="151" t="s">
        <v>39</v>
      </c>
      <c r="I304" s="151">
        <v>0.7</v>
      </c>
      <c r="J304" s="151">
        <f>VALUE(_xlfn.IFS(Table242[[#This Row],[Temperatures Delivered]]="Cold Only", "1", Table242[[#This Row],[Temperatures Delivered]]="Cook (ambient) &amp; Cold", "2",Table242[[#This Row],[Temperatures Delivered]]="Hot &amp; Cold", "3"))</f>
        <v>3</v>
      </c>
      <c r="K304" s="152">
        <v>42033</v>
      </c>
      <c r="M304" s="86"/>
    </row>
    <row r="305" spans="2:13" ht="13">
      <c r="B305" s="151" t="s">
        <v>503</v>
      </c>
      <c r="C305" s="151" t="s">
        <v>551</v>
      </c>
      <c r="D305" s="151" t="s">
        <v>391</v>
      </c>
      <c r="E305" s="151" t="s">
        <v>360</v>
      </c>
      <c r="F305" s="151" t="s">
        <v>361</v>
      </c>
      <c r="G305" s="151" t="b">
        <v>0</v>
      </c>
      <c r="H305" s="151" t="s">
        <v>39</v>
      </c>
      <c r="I305" s="151">
        <v>1.1000000000000001</v>
      </c>
      <c r="J305" s="151">
        <f>VALUE(_xlfn.IFS(Table242[[#This Row],[Temperatures Delivered]]="Cold Only", "1", Table242[[#This Row],[Temperatures Delivered]]="Cook (ambient) &amp; Cold", "2",Table242[[#This Row],[Temperatures Delivered]]="Hot &amp; Cold", "3"))</f>
        <v>3</v>
      </c>
      <c r="K305" s="152">
        <v>40295</v>
      </c>
      <c r="M305" s="86"/>
    </row>
    <row r="306" spans="2:13" ht="13">
      <c r="B306" s="151" t="s">
        <v>297</v>
      </c>
      <c r="C306" s="151">
        <v>900113</v>
      </c>
      <c r="D306" s="151" t="s">
        <v>359</v>
      </c>
      <c r="E306" s="151" t="s">
        <v>360</v>
      </c>
      <c r="F306" s="151" t="s">
        <v>361</v>
      </c>
      <c r="G306" s="151" t="b">
        <v>0</v>
      </c>
      <c r="H306" s="151" t="s">
        <v>39</v>
      </c>
      <c r="I306" s="151">
        <v>1.2</v>
      </c>
      <c r="J306" s="151">
        <f>VALUE(_xlfn.IFS(Table242[[#This Row],[Temperatures Delivered]]="Cold Only", "1", Table242[[#This Row],[Temperatures Delivered]]="Cook (ambient) &amp; Cold", "2",Table242[[#This Row],[Temperatures Delivered]]="Hot &amp; Cold", "3"))</f>
        <v>3</v>
      </c>
      <c r="K306" s="152">
        <v>40592</v>
      </c>
      <c r="M306" s="86"/>
    </row>
    <row r="307" spans="2:13" ht="13">
      <c r="B307" s="151" t="s">
        <v>503</v>
      </c>
      <c r="C307" s="151" t="s">
        <v>552</v>
      </c>
      <c r="D307" s="151" t="s">
        <v>359</v>
      </c>
      <c r="E307" s="151" t="s">
        <v>360</v>
      </c>
      <c r="F307" s="151" t="s">
        <v>361</v>
      </c>
      <c r="G307" s="151" t="b">
        <v>0</v>
      </c>
      <c r="H307" s="151" t="s">
        <v>39</v>
      </c>
      <c r="I307" s="151">
        <v>1.1000000000000001</v>
      </c>
      <c r="J307" s="151">
        <f>VALUE(_xlfn.IFS(Table242[[#This Row],[Temperatures Delivered]]="Cold Only", "1", Table242[[#This Row],[Temperatures Delivered]]="Cook (ambient) &amp; Cold", "2",Table242[[#This Row],[Temperatures Delivered]]="Hot &amp; Cold", "3"))</f>
        <v>3</v>
      </c>
      <c r="K307" s="152">
        <v>40242</v>
      </c>
      <c r="M307" s="86"/>
    </row>
    <row r="308" spans="2:13" ht="13">
      <c r="B308" s="151" t="s">
        <v>524</v>
      </c>
      <c r="C308" s="151" t="s">
        <v>506</v>
      </c>
      <c r="D308" s="151" t="s">
        <v>359</v>
      </c>
      <c r="E308" s="151" t="s">
        <v>360</v>
      </c>
      <c r="F308" s="151" t="s">
        <v>361</v>
      </c>
      <c r="G308" s="151" t="b">
        <v>0</v>
      </c>
      <c r="H308" s="151" t="s">
        <v>39</v>
      </c>
      <c r="I308" s="151">
        <v>0.9</v>
      </c>
      <c r="J308" s="151">
        <f>VALUE(_xlfn.IFS(Table242[[#This Row],[Temperatures Delivered]]="Cold Only", "1", Table242[[#This Row],[Temperatures Delivered]]="Cook (ambient) &amp; Cold", "2",Table242[[#This Row],[Temperatures Delivered]]="Hot &amp; Cold", "3"))</f>
        <v>3</v>
      </c>
      <c r="K308" s="152">
        <v>40672</v>
      </c>
      <c r="M308" s="86"/>
    </row>
    <row r="309" spans="2:13" ht="13">
      <c r="B309" s="151" t="s">
        <v>297</v>
      </c>
      <c r="C309" s="151">
        <v>601118</v>
      </c>
      <c r="D309" s="151" t="s">
        <v>359</v>
      </c>
      <c r="E309" s="151" t="s">
        <v>360</v>
      </c>
      <c r="F309" s="151" t="s">
        <v>361</v>
      </c>
      <c r="G309" s="151" t="b">
        <v>0</v>
      </c>
      <c r="H309" s="151" t="s">
        <v>39</v>
      </c>
      <c r="I309" s="151">
        <v>0.8</v>
      </c>
      <c r="J309" s="151">
        <f>VALUE(_xlfn.IFS(Table242[[#This Row],[Temperatures Delivered]]="Cold Only", "1", Table242[[#This Row],[Temperatures Delivered]]="Cook (ambient) &amp; Cold", "2",Table242[[#This Row],[Temperatures Delivered]]="Hot &amp; Cold", "3"))</f>
        <v>3</v>
      </c>
      <c r="K309" s="152">
        <v>41887</v>
      </c>
      <c r="M309" s="86"/>
    </row>
    <row r="310" spans="2:13" ht="26">
      <c r="B310" s="151" t="s">
        <v>501</v>
      </c>
      <c r="C310" s="151" t="s">
        <v>553</v>
      </c>
      <c r="D310" s="151" t="s">
        <v>391</v>
      </c>
      <c r="E310" s="151" t="s">
        <v>360</v>
      </c>
      <c r="F310" s="151" t="s">
        <v>361</v>
      </c>
      <c r="G310" s="151" t="b">
        <v>0</v>
      </c>
      <c r="H310" s="151" t="s">
        <v>725</v>
      </c>
      <c r="I310" s="151">
        <v>1.1000000000000001</v>
      </c>
      <c r="J310" s="151">
        <f>VALUE(_xlfn.IFS(Table242[[#This Row],[Temperatures Delivered]]="Cold Only", "1", Table242[[#This Row],[Temperatures Delivered]]="Cook (ambient) &amp; Cold", "2",Table242[[#This Row],[Temperatures Delivered]]="Hot &amp; Cold", "3"))</f>
        <v>2</v>
      </c>
      <c r="K310" s="152">
        <v>40449</v>
      </c>
      <c r="M310" s="86"/>
    </row>
    <row r="311" spans="2:13" ht="13">
      <c r="B311" s="151" t="s">
        <v>297</v>
      </c>
      <c r="C311" s="151">
        <v>601202</v>
      </c>
      <c r="D311" s="151" t="s">
        <v>359</v>
      </c>
      <c r="E311" s="151" t="s">
        <v>360</v>
      </c>
      <c r="F311" s="151" t="s">
        <v>361</v>
      </c>
      <c r="G311" s="151" t="b">
        <v>0</v>
      </c>
      <c r="H311" s="151" t="s">
        <v>39</v>
      </c>
      <c r="I311" s="151">
        <v>0.8</v>
      </c>
      <c r="J311" s="151">
        <f>VALUE(_xlfn.IFS(Table242[[#This Row],[Temperatures Delivered]]="Cold Only", "1", Table242[[#This Row],[Temperatures Delivered]]="Cook (ambient) &amp; Cold", "2",Table242[[#This Row],[Temperatures Delivered]]="Hot &amp; Cold", "3"))</f>
        <v>3</v>
      </c>
      <c r="K311" s="152">
        <v>42075</v>
      </c>
      <c r="M311" s="86"/>
    </row>
    <row r="312" spans="2:13" ht="13">
      <c r="B312" s="151" t="s">
        <v>514</v>
      </c>
      <c r="C312" s="151" t="s">
        <v>554</v>
      </c>
      <c r="D312" s="151" t="s">
        <v>359</v>
      </c>
      <c r="E312" s="151" t="s">
        <v>360</v>
      </c>
      <c r="F312" s="151" t="s">
        <v>361</v>
      </c>
      <c r="G312" s="151" t="b">
        <v>0</v>
      </c>
      <c r="H312" s="151" t="s">
        <v>39</v>
      </c>
      <c r="I312" s="151">
        <v>0.9</v>
      </c>
      <c r="J312" s="151">
        <f>VALUE(_xlfn.IFS(Table242[[#This Row],[Temperatures Delivered]]="Cold Only", "1", Table242[[#This Row],[Temperatures Delivered]]="Cook (ambient) &amp; Cold", "2",Table242[[#This Row],[Temperatures Delivered]]="Hot &amp; Cold", "3"))</f>
        <v>3</v>
      </c>
      <c r="K312" s="152">
        <v>40680</v>
      </c>
      <c r="M312" s="86"/>
    </row>
    <row r="313" spans="2:13" ht="13">
      <c r="B313" s="151" t="s">
        <v>503</v>
      </c>
      <c r="C313" s="151" t="s">
        <v>555</v>
      </c>
      <c r="D313" s="151" t="s">
        <v>391</v>
      </c>
      <c r="E313" s="151" t="s">
        <v>360</v>
      </c>
      <c r="F313" s="151" t="s">
        <v>361</v>
      </c>
      <c r="G313" s="151" t="b">
        <v>0</v>
      </c>
      <c r="H313" s="151" t="s">
        <v>39</v>
      </c>
      <c r="I313" s="151">
        <v>1.1000000000000001</v>
      </c>
      <c r="J313" s="151">
        <f>VALUE(_xlfn.IFS(Table242[[#This Row],[Temperatures Delivered]]="Cold Only", "1", Table242[[#This Row],[Temperatures Delivered]]="Cook (ambient) &amp; Cold", "2",Table242[[#This Row],[Temperatures Delivered]]="Hot &amp; Cold", "3"))</f>
        <v>3</v>
      </c>
      <c r="K313" s="152">
        <v>40295</v>
      </c>
      <c r="M313" s="86"/>
    </row>
    <row r="314" spans="2:13" ht="39">
      <c r="B314" s="151" t="s">
        <v>546</v>
      </c>
      <c r="C314" s="151" t="s">
        <v>363</v>
      </c>
      <c r="D314" s="151" t="s">
        <v>359</v>
      </c>
      <c r="E314" s="151" t="s">
        <v>360</v>
      </c>
      <c r="F314" s="151" t="s">
        <v>361</v>
      </c>
      <c r="G314" s="151" t="b">
        <v>0</v>
      </c>
      <c r="H314" s="151" t="s">
        <v>39</v>
      </c>
      <c r="I314" s="151">
        <v>0.9</v>
      </c>
      <c r="J314" s="151">
        <f>VALUE(_xlfn.IFS(Table242[[#This Row],[Temperatures Delivered]]="Cold Only", "1", Table242[[#This Row],[Temperatures Delivered]]="Cook (ambient) &amp; Cold", "2",Table242[[#This Row],[Temperatures Delivered]]="Hot &amp; Cold", "3"))</f>
        <v>3</v>
      </c>
      <c r="K314" s="152">
        <v>40672</v>
      </c>
      <c r="M314" s="86"/>
    </row>
    <row r="315" spans="2:13" ht="13">
      <c r="B315" s="151" t="s">
        <v>536</v>
      </c>
      <c r="C315" s="151" t="s">
        <v>556</v>
      </c>
      <c r="D315" s="151" t="s">
        <v>359</v>
      </c>
      <c r="E315" s="151" t="s">
        <v>360</v>
      </c>
      <c r="F315" s="151" t="s">
        <v>361</v>
      </c>
      <c r="G315" s="151" t="b">
        <v>0</v>
      </c>
      <c r="H315" s="151" t="s">
        <v>39</v>
      </c>
      <c r="I315" s="151">
        <v>1.1000000000000001</v>
      </c>
      <c r="J315" s="151">
        <f>VALUE(_xlfn.IFS(Table242[[#This Row],[Temperatures Delivered]]="Cold Only", "1", Table242[[#This Row],[Temperatures Delivered]]="Cook (ambient) &amp; Cold", "2",Table242[[#This Row],[Temperatures Delivered]]="Hot &amp; Cold", "3"))</f>
        <v>3</v>
      </c>
      <c r="K315" s="152">
        <v>40295</v>
      </c>
      <c r="M315" s="86"/>
    </row>
    <row r="316" spans="2:13" ht="13">
      <c r="B316" s="151" t="s">
        <v>524</v>
      </c>
      <c r="C316" s="151" t="s">
        <v>527</v>
      </c>
      <c r="D316" s="151" t="s">
        <v>359</v>
      </c>
      <c r="E316" s="151" t="s">
        <v>360</v>
      </c>
      <c r="F316" s="151" t="s">
        <v>361</v>
      </c>
      <c r="G316" s="151" t="b">
        <v>0</v>
      </c>
      <c r="H316" s="151" t="s">
        <v>39</v>
      </c>
      <c r="I316" s="151">
        <v>0.9</v>
      </c>
      <c r="J316" s="151">
        <f>VALUE(_xlfn.IFS(Table242[[#This Row],[Temperatures Delivered]]="Cold Only", "1", Table242[[#This Row],[Temperatures Delivered]]="Cook (ambient) &amp; Cold", "2",Table242[[#This Row],[Temperatures Delivered]]="Hot &amp; Cold", "3"))</f>
        <v>3</v>
      </c>
      <c r="K316" s="152">
        <v>40672</v>
      </c>
      <c r="M316" s="86"/>
    </row>
    <row r="317" spans="2:13" ht="13">
      <c r="B317" s="151" t="s">
        <v>503</v>
      </c>
      <c r="C317" s="151" t="s">
        <v>557</v>
      </c>
      <c r="D317" s="151" t="s">
        <v>359</v>
      </c>
      <c r="E317" s="151" t="s">
        <v>360</v>
      </c>
      <c r="F317" s="151" t="s">
        <v>361</v>
      </c>
      <c r="G317" s="151" t="b">
        <v>0</v>
      </c>
      <c r="H317" s="151" t="s">
        <v>39</v>
      </c>
      <c r="I317" s="151">
        <v>1.1000000000000001</v>
      </c>
      <c r="J317" s="151">
        <f>VALUE(_xlfn.IFS(Table242[[#This Row],[Temperatures Delivered]]="Cold Only", "1", Table242[[#This Row],[Temperatures Delivered]]="Cook (ambient) &amp; Cold", "2",Table242[[#This Row],[Temperatures Delivered]]="Hot &amp; Cold", "3"))</f>
        <v>3</v>
      </c>
      <c r="K317" s="152">
        <v>40242</v>
      </c>
      <c r="M317" s="86"/>
    </row>
    <row r="318" spans="2:13" ht="13">
      <c r="B318" s="151" t="s">
        <v>296</v>
      </c>
      <c r="C318" s="151">
        <v>601163</v>
      </c>
      <c r="D318" s="151" t="s">
        <v>359</v>
      </c>
      <c r="E318" s="151" t="s">
        <v>360</v>
      </c>
      <c r="F318" s="151" t="s">
        <v>361</v>
      </c>
      <c r="G318" s="151" t="b">
        <v>0</v>
      </c>
      <c r="H318" s="151" t="s">
        <v>39</v>
      </c>
      <c r="I318" s="151">
        <v>0.8</v>
      </c>
      <c r="J318" s="151">
        <f>VALUE(_xlfn.IFS(Table242[[#This Row],[Temperatures Delivered]]="Cold Only", "1", Table242[[#This Row],[Temperatures Delivered]]="Cook (ambient) &amp; Cold", "2",Table242[[#This Row],[Temperatures Delivered]]="Hot &amp; Cold", "3"))</f>
        <v>3</v>
      </c>
      <c r="K318" s="152">
        <v>41887</v>
      </c>
      <c r="M318" s="86"/>
    </row>
    <row r="319" spans="2:13" ht="13">
      <c r="B319" s="151" t="s">
        <v>524</v>
      </c>
      <c r="C319" s="151" t="s">
        <v>558</v>
      </c>
      <c r="D319" s="151" t="s">
        <v>359</v>
      </c>
      <c r="E319" s="151" t="s">
        <v>360</v>
      </c>
      <c r="F319" s="151" t="s">
        <v>361</v>
      </c>
      <c r="G319" s="151" t="b">
        <v>0</v>
      </c>
      <c r="H319" s="151" t="s">
        <v>39</v>
      </c>
      <c r="I319" s="151">
        <v>0.9</v>
      </c>
      <c r="J319" s="151">
        <f>VALUE(_xlfn.IFS(Table242[[#This Row],[Temperatures Delivered]]="Cold Only", "1", Table242[[#This Row],[Temperatures Delivered]]="Cook (ambient) &amp; Cold", "2",Table242[[#This Row],[Temperatures Delivered]]="Hot &amp; Cold", "3"))</f>
        <v>3</v>
      </c>
      <c r="K319" s="152">
        <v>40672</v>
      </c>
      <c r="M319" s="86"/>
    </row>
    <row r="320" spans="2:13" ht="13">
      <c r="B320" s="151" t="s">
        <v>503</v>
      </c>
      <c r="C320" s="151" t="s">
        <v>529</v>
      </c>
      <c r="D320" s="151" t="s">
        <v>359</v>
      </c>
      <c r="E320" s="151" t="s">
        <v>360</v>
      </c>
      <c r="F320" s="151" t="s">
        <v>361</v>
      </c>
      <c r="G320" s="151" t="b">
        <v>0</v>
      </c>
      <c r="H320" s="151" t="s">
        <v>39</v>
      </c>
      <c r="I320" s="151">
        <v>1.1000000000000001</v>
      </c>
      <c r="J320" s="151">
        <f>VALUE(_xlfn.IFS(Table242[[#This Row],[Temperatures Delivered]]="Cold Only", "1", Table242[[#This Row],[Temperatures Delivered]]="Cook (ambient) &amp; Cold", "2",Table242[[#This Row],[Temperatures Delivered]]="Hot &amp; Cold", "3"))</f>
        <v>3</v>
      </c>
      <c r="K320" s="152">
        <v>40242</v>
      </c>
      <c r="M320" s="86"/>
    </row>
    <row r="321" spans="2:13" ht="13">
      <c r="B321" s="151" t="s">
        <v>524</v>
      </c>
      <c r="C321" s="151" t="s">
        <v>522</v>
      </c>
      <c r="D321" s="151" t="s">
        <v>359</v>
      </c>
      <c r="E321" s="151" t="s">
        <v>360</v>
      </c>
      <c r="F321" s="151" t="s">
        <v>361</v>
      </c>
      <c r="G321" s="151" t="b">
        <v>0</v>
      </c>
      <c r="H321" s="151" t="s">
        <v>39</v>
      </c>
      <c r="I321" s="151">
        <v>0.9</v>
      </c>
      <c r="J321" s="151">
        <f>VALUE(_xlfn.IFS(Table242[[#This Row],[Temperatures Delivered]]="Cold Only", "1", Table242[[#This Row],[Temperatures Delivered]]="Cook (ambient) &amp; Cold", "2",Table242[[#This Row],[Temperatures Delivered]]="Hot &amp; Cold", "3"))</f>
        <v>3</v>
      </c>
      <c r="K321" s="152">
        <v>40672</v>
      </c>
      <c r="M321" s="86"/>
    </row>
    <row r="322" spans="2:13" ht="13">
      <c r="B322" s="151" t="s">
        <v>370</v>
      </c>
      <c r="C322" s="151" t="s">
        <v>559</v>
      </c>
      <c r="D322" s="151" t="s">
        <v>359</v>
      </c>
      <c r="E322" s="151" t="s">
        <v>360</v>
      </c>
      <c r="F322" s="151" t="s">
        <v>361</v>
      </c>
      <c r="G322" s="151" t="b">
        <v>0</v>
      </c>
      <c r="H322" s="151" t="s">
        <v>39</v>
      </c>
      <c r="I322" s="151">
        <v>0.8</v>
      </c>
      <c r="J322" s="151">
        <f>VALUE(_xlfn.IFS(Table242[[#This Row],[Temperatures Delivered]]="Cold Only", "1", Table242[[#This Row],[Temperatures Delivered]]="Cook (ambient) &amp; Cold", "2",Table242[[#This Row],[Temperatures Delivered]]="Hot &amp; Cold", "3"))</f>
        <v>3</v>
      </c>
      <c r="K322" s="152">
        <v>41887</v>
      </c>
      <c r="M322" s="86"/>
    </row>
    <row r="323" spans="2:13" ht="13">
      <c r="B323" s="151" t="s">
        <v>297</v>
      </c>
      <c r="C323" s="151">
        <v>601090</v>
      </c>
      <c r="D323" s="151" t="s">
        <v>359</v>
      </c>
      <c r="E323" s="151" t="s">
        <v>360</v>
      </c>
      <c r="F323" s="151" t="s">
        <v>361</v>
      </c>
      <c r="G323" s="151" t="b">
        <v>0</v>
      </c>
      <c r="H323" s="151" t="s">
        <v>39</v>
      </c>
      <c r="I323" s="151">
        <v>0.8</v>
      </c>
      <c r="J323" s="151">
        <f>VALUE(_xlfn.IFS(Table242[[#This Row],[Temperatures Delivered]]="Cold Only", "1", Table242[[#This Row],[Temperatures Delivered]]="Cook (ambient) &amp; Cold", "2",Table242[[#This Row],[Temperatures Delivered]]="Hot &amp; Cold", "3"))</f>
        <v>3</v>
      </c>
      <c r="K323" s="152">
        <v>42033</v>
      </c>
      <c r="M323" s="86"/>
    </row>
    <row r="324" spans="2:13" ht="13">
      <c r="B324" s="151" t="s">
        <v>507</v>
      </c>
      <c r="C324" s="151" t="s">
        <v>560</v>
      </c>
      <c r="D324" s="151" t="s">
        <v>359</v>
      </c>
      <c r="E324" s="151" t="s">
        <v>360</v>
      </c>
      <c r="F324" s="151" t="s">
        <v>361</v>
      </c>
      <c r="G324" s="151" t="b">
        <v>0</v>
      </c>
      <c r="H324" s="151" t="s">
        <v>39</v>
      </c>
      <c r="I324" s="151">
        <v>1.1000000000000001</v>
      </c>
      <c r="J324" s="151">
        <f>VALUE(_xlfn.IFS(Table242[[#This Row],[Temperatures Delivered]]="Cold Only", "1", Table242[[#This Row],[Temperatures Delivered]]="Cook (ambient) &amp; Cold", "2",Table242[[#This Row],[Temperatures Delivered]]="Hot &amp; Cold", "3"))</f>
        <v>3</v>
      </c>
      <c r="K324" s="152">
        <v>40295</v>
      </c>
      <c r="M324" s="86"/>
    </row>
    <row r="325" spans="2:13" ht="39">
      <c r="B325" s="151" t="s">
        <v>546</v>
      </c>
      <c r="C325" s="151" t="s">
        <v>561</v>
      </c>
      <c r="D325" s="151" t="s">
        <v>359</v>
      </c>
      <c r="E325" s="151" t="s">
        <v>360</v>
      </c>
      <c r="F325" s="151" t="s">
        <v>361</v>
      </c>
      <c r="G325" s="151" t="b">
        <v>0</v>
      </c>
      <c r="H325" s="151" t="s">
        <v>39</v>
      </c>
      <c r="I325" s="151">
        <v>0.9</v>
      </c>
      <c r="J325" s="151">
        <f>VALUE(_xlfn.IFS(Table242[[#This Row],[Temperatures Delivered]]="Cold Only", "1", Table242[[#This Row],[Temperatures Delivered]]="Cook (ambient) &amp; Cold", "2",Table242[[#This Row],[Temperatures Delivered]]="Hot &amp; Cold", "3"))</f>
        <v>3</v>
      </c>
      <c r="K325" s="152">
        <v>40672</v>
      </c>
      <c r="M325" s="86"/>
    </row>
    <row r="326" spans="2:13" ht="13">
      <c r="B326" s="151" t="s">
        <v>536</v>
      </c>
      <c r="C326" s="151" t="s">
        <v>562</v>
      </c>
      <c r="D326" s="151" t="s">
        <v>359</v>
      </c>
      <c r="E326" s="151" t="s">
        <v>360</v>
      </c>
      <c r="F326" s="151" t="s">
        <v>361</v>
      </c>
      <c r="G326" s="151" t="b">
        <v>0</v>
      </c>
      <c r="H326" s="151" t="s">
        <v>39</v>
      </c>
      <c r="I326" s="151">
        <v>1.1000000000000001</v>
      </c>
      <c r="J326" s="151">
        <f>VALUE(_xlfn.IFS(Table242[[#This Row],[Temperatures Delivered]]="Cold Only", "1", Table242[[#This Row],[Temperatures Delivered]]="Cook (ambient) &amp; Cold", "2",Table242[[#This Row],[Temperatures Delivered]]="Hot &amp; Cold", "3"))</f>
        <v>3</v>
      </c>
      <c r="K326" s="152">
        <v>40295</v>
      </c>
      <c r="M326" s="86"/>
    </row>
    <row r="327" spans="2:13" ht="13">
      <c r="B327" s="151" t="s">
        <v>507</v>
      </c>
      <c r="C327" s="151" t="s">
        <v>563</v>
      </c>
      <c r="D327" s="151" t="s">
        <v>359</v>
      </c>
      <c r="E327" s="151" t="s">
        <v>360</v>
      </c>
      <c r="F327" s="151" t="s">
        <v>361</v>
      </c>
      <c r="G327" s="151" t="b">
        <v>0</v>
      </c>
      <c r="H327" s="151" t="s">
        <v>39</v>
      </c>
      <c r="I327" s="151">
        <v>1.1000000000000001</v>
      </c>
      <c r="J327" s="151">
        <f>VALUE(_xlfn.IFS(Table242[[#This Row],[Temperatures Delivered]]="Cold Only", "1", Table242[[#This Row],[Temperatures Delivered]]="Cook (ambient) &amp; Cold", "2",Table242[[#This Row],[Temperatures Delivered]]="Hot &amp; Cold", "3"))</f>
        <v>3</v>
      </c>
      <c r="K327" s="152">
        <v>40295</v>
      </c>
      <c r="M327" s="86"/>
    </row>
    <row r="328" spans="2:13" ht="13">
      <c r="B328" s="151" t="s">
        <v>536</v>
      </c>
      <c r="C328" s="151" t="s">
        <v>560</v>
      </c>
      <c r="D328" s="151" t="s">
        <v>359</v>
      </c>
      <c r="E328" s="151" t="s">
        <v>360</v>
      </c>
      <c r="F328" s="151" t="s">
        <v>361</v>
      </c>
      <c r="G328" s="151" t="b">
        <v>0</v>
      </c>
      <c r="H328" s="151" t="s">
        <v>39</v>
      </c>
      <c r="I328" s="151">
        <v>1.1000000000000001</v>
      </c>
      <c r="J328" s="151">
        <f>VALUE(_xlfn.IFS(Table242[[#This Row],[Temperatures Delivered]]="Cold Only", "1", Table242[[#This Row],[Temperatures Delivered]]="Cook (ambient) &amp; Cold", "2",Table242[[#This Row],[Temperatures Delivered]]="Hot &amp; Cold", "3"))</f>
        <v>3</v>
      </c>
      <c r="K328" s="152">
        <v>40295</v>
      </c>
      <c r="M328" s="86"/>
    </row>
    <row r="329" spans="2:13" ht="13">
      <c r="B329" s="151" t="s">
        <v>514</v>
      </c>
      <c r="C329" s="151" t="s">
        <v>532</v>
      </c>
      <c r="D329" s="151" t="s">
        <v>359</v>
      </c>
      <c r="E329" s="151" t="s">
        <v>360</v>
      </c>
      <c r="F329" s="151" t="s">
        <v>361</v>
      </c>
      <c r="G329" s="151" t="b">
        <v>0</v>
      </c>
      <c r="H329" s="151" t="s">
        <v>39</v>
      </c>
      <c r="I329" s="151">
        <v>0.9</v>
      </c>
      <c r="J329" s="151">
        <f>VALUE(_xlfn.IFS(Table242[[#This Row],[Temperatures Delivered]]="Cold Only", "1", Table242[[#This Row],[Temperatures Delivered]]="Cook (ambient) &amp; Cold", "2",Table242[[#This Row],[Temperatures Delivered]]="Hot &amp; Cold", "3"))</f>
        <v>3</v>
      </c>
      <c r="K329" s="152">
        <v>40680</v>
      </c>
      <c r="M329" s="86"/>
    </row>
    <row r="330" spans="2:13" ht="13">
      <c r="B330" s="151" t="s">
        <v>501</v>
      </c>
      <c r="C330" s="151" t="s">
        <v>564</v>
      </c>
      <c r="D330" s="151" t="s">
        <v>391</v>
      </c>
      <c r="E330" s="151" t="s">
        <v>360</v>
      </c>
      <c r="F330" s="151" t="s">
        <v>361</v>
      </c>
      <c r="G330" s="151" t="b">
        <v>0</v>
      </c>
      <c r="H330" s="151" t="s">
        <v>39</v>
      </c>
      <c r="I330" s="151">
        <v>1.1000000000000001</v>
      </c>
      <c r="J330" s="151">
        <f>VALUE(_xlfn.IFS(Table242[[#This Row],[Temperatures Delivered]]="Cold Only", "1", Table242[[#This Row],[Temperatures Delivered]]="Cook (ambient) &amp; Cold", "2",Table242[[#This Row],[Temperatures Delivered]]="Hot &amp; Cold", "3"))</f>
        <v>3</v>
      </c>
      <c r="K330" s="152">
        <v>40295</v>
      </c>
      <c r="M330" s="86"/>
    </row>
    <row r="331" spans="2:13" ht="13">
      <c r="B331" s="151" t="s">
        <v>503</v>
      </c>
      <c r="C331" s="151" t="s">
        <v>502</v>
      </c>
      <c r="D331" s="151" t="s">
        <v>359</v>
      </c>
      <c r="E331" s="151" t="s">
        <v>360</v>
      </c>
      <c r="F331" s="151" t="s">
        <v>361</v>
      </c>
      <c r="G331" s="151" t="b">
        <v>0</v>
      </c>
      <c r="H331" s="151" t="s">
        <v>39</v>
      </c>
      <c r="I331" s="151">
        <v>1.1000000000000001</v>
      </c>
      <c r="J331" s="151">
        <f>VALUE(_xlfn.IFS(Table242[[#This Row],[Temperatures Delivered]]="Cold Only", "1", Table242[[#This Row],[Temperatures Delivered]]="Cook (ambient) &amp; Cold", "2",Table242[[#This Row],[Temperatures Delivered]]="Hot &amp; Cold", "3"))</f>
        <v>3</v>
      </c>
      <c r="K331" s="152">
        <v>40242</v>
      </c>
      <c r="M331" s="86"/>
    </row>
    <row r="332" spans="2:13" ht="13">
      <c r="B332" s="151" t="s">
        <v>59</v>
      </c>
      <c r="C332" s="151" t="s">
        <v>565</v>
      </c>
      <c r="D332" s="151" t="s">
        <v>359</v>
      </c>
      <c r="E332" s="151" t="s">
        <v>360</v>
      </c>
      <c r="F332" s="151" t="s">
        <v>361</v>
      </c>
      <c r="G332" s="151" t="b">
        <v>0</v>
      </c>
      <c r="H332" s="151" t="s">
        <v>39</v>
      </c>
      <c r="I332" s="151">
        <v>0.9</v>
      </c>
      <c r="J332" s="151">
        <f>VALUE(_xlfn.IFS(Table242[[#This Row],[Temperatures Delivered]]="Cold Only", "1", Table242[[#This Row],[Temperatures Delivered]]="Cook (ambient) &amp; Cold", "2",Table242[[#This Row],[Temperatures Delivered]]="Hot &amp; Cold", "3"))</f>
        <v>3</v>
      </c>
      <c r="K332" s="152">
        <v>40680</v>
      </c>
      <c r="M332" s="86"/>
    </row>
    <row r="333" spans="2:13" ht="13">
      <c r="B333" s="151" t="s">
        <v>514</v>
      </c>
      <c r="C333" s="151" t="s">
        <v>525</v>
      </c>
      <c r="D333" s="151" t="s">
        <v>359</v>
      </c>
      <c r="E333" s="151" t="s">
        <v>360</v>
      </c>
      <c r="F333" s="151" t="s">
        <v>361</v>
      </c>
      <c r="G333" s="151" t="b">
        <v>0</v>
      </c>
      <c r="H333" s="151" t="s">
        <v>39</v>
      </c>
      <c r="I333" s="151">
        <v>0.9</v>
      </c>
      <c r="J333" s="151">
        <f>VALUE(_xlfn.IFS(Table242[[#This Row],[Temperatures Delivered]]="Cold Only", "1", Table242[[#This Row],[Temperatures Delivered]]="Cook (ambient) &amp; Cold", "2",Table242[[#This Row],[Temperatures Delivered]]="Hot &amp; Cold", "3"))</f>
        <v>3</v>
      </c>
      <c r="K333" s="152">
        <v>40680</v>
      </c>
      <c r="M333" s="86"/>
    </row>
    <row r="334" spans="2:13" ht="13">
      <c r="B334" s="151" t="s">
        <v>501</v>
      </c>
      <c r="C334" s="151" t="s">
        <v>508</v>
      </c>
      <c r="D334" s="151" t="s">
        <v>359</v>
      </c>
      <c r="E334" s="151" t="s">
        <v>360</v>
      </c>
      <c r="F334" s="151" t="s">
        <v>361</v>
      </c>
      <c r="G334" s="151" t="b">
        <v>0</v>
      </c>
      <c r="H334" s="151" t="s">
        <v>39</v>
      </c>
      <c r="I334" s="151">
        <v>1.1000000000000001</v>
      </c>
      <c r="J334" s="151">
        <f>VALUE(_xlfn.IFS(Table242[[#This Row],[Temperatures Delivered]]="Cold Only", "1", Table242[[#This Row],[Temperatures Delivered]]="Cook (ambient) &amp; Cold", "2",Table242[[#This Row],[Temperatures Delivered]]="Hot &amp; Cold", "3"))</f>
        <v>3</v>
      </c>
      <c r="K334" s="152">
        <v>40295</v>
      </c>
      <c r="M334" s="86"/>
    </row>
    <row r="335" spans="2:13" ht="13">
      <c r="B335" s="151" t="s">
        <v>501</v>
      </c>
      <c r="C335" s="151" t="s">
        <v>566</v>
      </c>
      <c r="D335" s="151" t="s">
        <v>359</v>
      </c>
      <c r="E335" s="151" t="s">
        <v>360</v>
      </c>
      <c r="F335" s="151" t="s">
        <v>361</v>
      </c>
      <c r="G335" s="151" t="b">
        <v>0</v>
      </c>
      <c r="H335" s="151" t="s">
        <v>39</v>
      </c>
      <c r="I335" s="151">
        <v>1.1000000000000001</v>
      </c>
      <c r="J335" s="151">
        <f>VALUE(_xlfn.IFS(Table242[[#This Row],[Temperatures Delivered]]="Cold Only", "1", Table242[[#This Row],[Temperatures Delivered]]="Cook (ambient) &amp; Cold", "2",Table242[[#This Row],[Temperatures Delivered]]="Hot &amp; Cold", "3"))</f>
        <v>3</v>
      </c>
      <c r="K335" s="152">
        <v>40295</v>
      </c>
      <c r="M335" s="86"/>
    </row>
    <row r="336" spans="2:13" ht="13">
      <c r="B336" s="151" t="s">
        <v>297</v>
      </c>
      <c r="C336" s="151">
        <v>900105</v>
      </c>
      <c r="D336" s="151" t="s">
        <v>359</v>
      </c>
      <c r="E336" s="151" t="s">
        <v>360</v>
      </c>
      <c r="F336" s="151" t="s">
        <v>361</v>
      </c>
      <c r="G336" s="151" t="b">
        <v>0</v>
      </c>
      <c r="H336" s="151" t="s">
        <v>39</v>
      </c>
      <c r="I336" s="151">
        <v>1.2</v>
      </c>
      <c r="J336" s="151">
        <f>VALUE(_xlfn.IFS(Table242[[#This Row],[Temperatures Delivered]]="Cold Only", "1", Table242[[#This Row],[Temperatures Delivered]]="Cook (ambient) &amp; Cold", "2",Table242[[#This Row],[Temperatures Delivered]]="Hot &amp; Cold", "3"))</f>
        <v>3</v>
      </c>
      <c r="K336" s="152">
        <v>40469</v>
      </c>
      <c r="M336" s="86"/>
    </row>
    <row r="337" spans="2:13" ht="13">
      <c r="B337" s="151" t="s">
        <v>296</v>
      </c>
      <c r="C337" s="151">
        <v>601172</v>
      </c>
      <c r="D337" s="151" t="s">
        <v>359</v>
      </c>
      <c r="E337" s="151" t="s">
        <v>360</v>
      </c>
      <c r="F337" s="151" t="s">
        <v>361</v>
      </c>
      <c r="G337" s="151" t="b">
        <v>0</v>
      </c>
      <c r="H337" s="151" t="s">
        <v>39</v>
      </c>
      <c r="I337" s="151">
        <v>0.8</v>
      </c>
      <c r="J337" s="151">
        <f>VALUE(_xlfn.IFS(Table242[[#This Row],[Temperatures Delivered]]="Cold Only", "1", Table242[[#This Row],[Temperatures Delivered]]="Cook (ambient) &amp; Cold", "2",Table242[[#This Row],[Temperatures Delivered]]="Hot &amp; Cold", "3"))</f>
        <v>3</v>
      </c>
      <c r="K337" s="152">
        <v>41887</v>
      </c>
      <c r="M337" s="86"/>
    </row>
    <row r="338" spans="2:13" ht="13">
      <c r="B338" s="151" t="s">
        <v>297</v>
      </c>
      <c r="C338" s="151">
        <v>601143</v>
      </c>
      <c r="D338" s="151" t="s">
        <v>359</v>
      </c>
      <c r="E338" s="151" t="s">
        <v>360</v>
      </c>
      <c r="F338" s="151" t="s">
        <v>361</v>
      </c>
      <c r="G338" s="151" t="b">
        <v>0</v>
      </c>
      <c r="H338" s="151" t="s">
        <v>39</v>
      </c>
      <c r="I338" s="151">
        <v>0.8</v>
      </c>
      <c r="J338" s="151">
        <f>VALUE(_xlfn.IFS(Table242[[#This Row],[Temperatures Delivered]]="Cold Only", "1", Table242[[#This Row],[Temperatures Delivered]]="Cook (ambient) &amp; Cold", "2",Table242[[#This Row],[Temperatures Delivered]]="Hot &amp; Cold", "3"))</f>
        <v>3</v>
      </c>
      <c r="K338" s="152">
        <v>42033</v>
      </c>
      <c r="M338" s="86"/>
    </row>
    <row r="339" spans="2:13" ht="13">
      <c r="B339" s="151" t="s">
        <v>536</v>
      </c>
      <c r="C339" s="151" t="s">
        <v>567</v>
      </c>
      <c r="D339" s="151" t="s">
        <v>391</v>
      </c>
      <c r="E339" s="151" t="s">
        <v>360</v>
      </c>
      <c r="F339" s="151" t="s">
        <v>361</v>
      </c>
      <c r="G339" s="151" t="b">
        <v>0</v>
      </c>
      <c r="H339" s="151" t="s">
        <v>39</v>
      </c>
      <c r="I339" s="151">
        <v>1.1000000000000001</v>
      </c>
      <c r="J339" s="151">
        <f>VALUE(_xlfn.IFS(Table242[[#This Row],[Temperatures Delivered]]="Cold Only", "1", Table242[[#This Row],[Temperatures Delivered]]="Cook (ambient) &amp; Cold", "2",Table242[[#This Row],[Temperatures Delivered]]="Hot &amp; Cold", "3"))</f>
        <v>3</v>
      </c>
      <c r="K339" s="152">
        <v>40295</v>
      </c>
      <c r="M339" s="86"/>
    </row>
    <row r="340" spans="2:13" ht="13">
      <c r="B340" s="151" t="s">
        <v>297</v>
      </c>
      <c r="C340" s="151">
        <v>900128</v>
      </c>
      <c r="D340" s="151" t="s">
        <v>359</v>
      </c>
      <c r="E340" s="151" t="s">
        <v>360</v>
      </c>
      <c r="F340" s="151" t="s">
        <v>361</v>
      </c>
      <c r="G340" s="151" t="b">
        <v>0</v>
      </c>
      <c r="H340" s="151" t="s">
        <v>39</v>
      </c>
      <c r="I340" s="151">
        <v>0.7</v>
      </c>
      <c r="J340" s="151">
        <f>VALUE(_xlfn.IFS(Table242[[#This Row],[Temperatures Delivered]]="Cold Only", "1", Table242[[#This Row],[Temperatures Delivered]]="Cook (ambient) &amp; Cold", "2",Table242[[#This Row],[Temperatures Delivered]]="Hot &amp; Cold", "3"))</f>
        <v>3</v>
      </c>
      <c r="K340" s="152">
        <v>42033</v>
      </c>
      <c r="M340" s="86"/>
    </row>
    <row r="341" spans="2:13" ht="13">
      <c r="B341" s="151" t="s">
        <v>507</v>
      </c>
      <c r="C341" s="151" t="s">
        <v>534</v>
      </c>
      <c r="D341" s="151" t="s">
        <v>359</v>
      </c>
      <c r="E341" s="151" t="s">
        <v>360</v>
      </c>
      <c r="F341" s="151" t="s">
        <v>361</v>
      </c>
      <c r="G341" s="151" t="b">
        <v>0</v>
      </c>
      <c r="H341" s="151" t="s">
        <v>39</v>
      </c>
      <c r="I341" s="151">
        <v>1.1000000000000001</v>
      </c>
      <c r="J341" s="151">
        <f>VALUE(_xlfn.IFS(Table242[[#This Row],[Temperatures Delivered]]="Cold Only", "1", Table242[[#This Row],[Temperatures Delivered]]="Cook (ambient) &amp; Cold", "2",Table242[[#This Row],[Temperatures Delivered]]="Hot &amp; Cold", "3"))</f>
        <v>3</v>
      </c>
      <c r="K341" s="152">
        <v>40295</v>
      </c>
      <c r="M341" s="86"/>
    </row>
    <row r="342" spans="2:13" ht="13">
      <c r="B342" s="151" t="s">
        <v>297</v>
      </c>
      <c r="C342" s="151">
        <v>601146</v>
      </c>
      <c r="D342" s="151" t="s">
        <v>359</v>
      </c>
      <c r="E342" s="151" t="s">
        <v>360</v>
      </c>
      <c r="F342" s="151" t="s">
        <v>361</v>
      </c>
      <c r="G342" s="151" t="b">
        <v>0</v>
      </c>
      <c r="H342" s="151" t="s">
        <v>39</v>
      </c>
      <c r="I342" s="151">
        <v>0.8</v>
      </c>
      <c r="J342" s="151">
        <f>VALUE(_xlfn.IFS(Table242[[#This Row],[Temperatures Delivered]]="Cold Only", "1", Table242[[#This Row],[Temperatures Delivered]]="Cook (ambient) &amp; Cold", "2",Table242[[#This Row],[Temperatures Delivered]]="Hot &amp; Cold", "3"))</f>
        <v>3</v>
      </c>
      <c r="K342" s="152">
        <v>42033</v>
      </c>
      <c r="M342" s="86"/>
    </row>
    <row r="343" spans="2:13" ht="13">
      <c r="B343" s="151" t="s">
        <v>507</v>
      </c>
      <c r="C343" s="151" t="s">
        <v>564</v>
      </c>
      <c r="D343" s="151" t="s">
        <v>391</v>
      </c>
      <c r="E343" s="151" t="s">
        <v>360</v>
      </c>
      <c r="F343" s="151" t="s">
        <v>361</v>
      </c>
      <c r="G343" s="151" t="b">
        <v>0</v>
      </c>
      <c r="H343" s="151" t="s">
        <v>39</v>
      </c>
      <c r="I343" s="151">
        <v>1.1000000000000001</v>
      </c>
      <c r="J343" s="151">
        <f>VALUE(_xlfn.IFS(Table242[[#This Row],[Temperatures Delivered]]="Cold Only", "1", Table242[[#This Row],[Temperatures Delivered]]="Cook (ambient) &amp; Cold", "2",Table242[[#This Row],[Temperatures Delivered]]="Hot &amp; Cold", "3"))</f>
        <v>3</v>
      </c>
      <c r="K343" s="152">
        <v>40295</v>
      </c>
      <c r="M343" s="86"/>
    </row>
    <row r="344" spans="2:13" ht="13">
      <c r="B344" s="151" t="s">
        <v>524</v>
      </c>
      <c r="C344" s="151" t="s">
        <v>515</v>
      </c>
      <c r="D344" s="151" t="s">
        <v>359</v>
      </c>
      <c r="E344" s="151" t="s">
        <v>360</v>
      </c>
      <c r="F344" s="151" t="s">
        <v>361</v>
      </c>
      <c r="G344" s="151" t="b">
        <v>0</v>
      </c>
      <c r="H344" s="151" t="s">
        <v>39</v>
      </c>
      <c r="I344" s="151">
        <v>0.9</v>
      </c>
      <c r="J344" s="151">
        <f>VALUE(_xlfn.IFS(Table242[[#This Row],[Temperatures Delivered]]="Cold Only", "1", Table242[[#This Row],[Temperatures Delivered]]="Cook (ambient) &amp; Cold", "2",Table242[[#This Row],[Temperatures Delivered]]="Hot &amp; Cold", "3"))</f>
        <v>3</v>
      </c>
      <c r="K344" s="152">
        <v>40672</v>
      </c>
      <c r="M344" s="86"/>
    </row>
    <row r="345" spans="2:13" ht="13">
      <c r="B345" s="151" t="s">
        <v>501</v>
      </c>
      <c r="C345" s="151" t="s">
        <v>568</v>
      </c>
      <c r="D345" s="151" t="s">
        <v>391</v>
      </c>
      <c r="E345" s="151" t="s">
        <v>360</v>
      </c>
      <c r="F345" s="151" t="s">
        <v>361</v>
      </c>
      <c r="G345" s="151" t="b">
        <v>0</v>
      </c>
      <c r="H345" s="151" t="s">
        <v>39</v>
      </c>
      <c r="I345" s="151">
        <v>1.1000000000000001</v>
      </c>
      <c r="J345" s="151">
        <f>VALUE(_xlfn.IFS(Table242[[#This Row],[Temperatures Delivered]]="Cold Only", "1", Table242[[#This Row],[Temperatures Delivered]]="Cook (ambient) &amp; Cold", "2",Table242[[#This Row],[Temperatures Delivered]]="Hot &amp; Cold", "3"))</f>
        <v>3</v>
      </c>
      <c r="K345" s="152">
        <v>40295</v>
      </c>
      <c r="M345" s="86"/>
    </row>
    <row r="346" spans="2:13" ht="13">
      <c r="B346" s="151" t="s">
        <v>59</v>
      </c>
      <c r="C346" s="151" t="s">
        <v>569</v>
      </c>
      <c r="D346" s="151" t="s">
        <v>359</v>
      </c>
      <c r="E346" s="151" t="s">
        <v>360</v>
      </c>
      <c r="F346" s="151" t="s">
        <v>361</v>
      </c>
      <c r="G346" s="151" t="b">
        <v>0</v>
      </c>
      <c r="H346" s="151" t="s">
        <v>39</v>
      </c>
      <c r="I346" s="151">
        <v>0.9</v>
      </c>
      <c r="J346" s="151">
        <f>VALUE(_xlfn.IFS(Table242[[#This Row],[Temperatures Delivered]]="Cold Only", "1", Table242[[#This Row],[Temperatures Delivered]]="Cook (ambient) &amp; Cold", "2",Table242[[#This Row],[Temperatures Delivered]]="Hot &amp; Cold", "3"))</f>
        <v>3</v>
      </c>
      <c r="K346" s="152">
        <v>40680</v>
      </c>
      <c r="M346" s="86"/>
    </row>
    <row r="347" spans="2:13" ht="13">
      <c r="B347" s="151" t="s">
        <v>536</v>
      </c>
      <c r="C347" s="151" t="s">
        <v>516</v>
      </c>
      <c r="D347" s="151" t="s">
        <v>359</v>
      </c>
      <c r="E347" s="151" t="s">
        <v>360</v>
      </c>
      <c r="F347" s="151" t="s">
        <v>361</v>
      </c>
      <c r="G347" s="151" t="b">
        <v>0</v>
      </c>
      <c r="H347" s="151" t="s">
        <v>39</v>
      </c>
      <c r="I347" s="151">
        <v>1.1000000000000001</v>
      </c>
      <c r="J347" s="151">
        <f>VALUE(_xlfn.IFS(Table242[[#This Row],[Temperatures Delivered]]="Cold Only", "1", Table242[[#This Row],[Temperatures Delivered]]="Cook (ambient) &amp; Cold", "2",Table242[[#This Row],[Temperatures Delivered]]="Hot &amp; Cold", "3"))</f>
        <v>3</v>
      </c>
      <c r="K347" s="152">
        <v>40295</v>
      </c>
      <c r="M347" s="86"/>
    </row>
    <row r="348" spans="2:13" ht="13">
      <c r="B348" s="151" t="s">
        <v>524</v>
      </c>
      <c r="C348" s="151" t="s">
        <v>570</v>
      </c>
      <c r="D348" s="151" t="s">
        <v>359</v>
      </c>
      <c r="E348" s="151" t="s">
        <v>360</v>
      </c>
      <c r="F348" s="151" t="s">
        <v>361</v>
      </c>
      <c r="G348" s="151" t="b">
        <v>0</v>
      </c>
      <c r="H348" s="151" t="s">
        <v>39</v>
      </c>
      <c r="I348" s="151">
        <v>0.9</v>
      </c>
      <c r="J348" s="151">
        <f>VALUE(_xlfn.IFS(Table242[[#This Row],[Temperatures Delivered]]="Cold Only", "1", Table242[[#This Row],[Temperatures Delivered]]="Cook (ambient) &amp; Cold", "2",Table242[[#This Row],[Temperatures Delivered]]="Hot &amp; Cold", "3"))</f>
        <v>3</v>
      </c>
      <c r="K348" s="152">
        <v>40672</v>
      </c>
      <c r="M348" s="86"/>
    </row>
    <row r="349" spans="2:13" ht="13">
      <c r="B349" s="151" t="s">
        <v>501</v>
      </c>
      <c r="C349" s="151" t="s">
        <v>571</v>
      </c>
      <c r="D349" s="151" t="s">
        <v>359</v>
      </c>
      <c r="E349" s="151" t="s">
        <v>360</v>
      </c>
      <c r="F349" s="151" t="s">
        <v>361</v>
      </c>
      <c r="G349" s="151" t="b">
        <v>0</v>
      </c>
      <c r="H349" s="151" t="s">
        <v>39</v>
      </c>
      <c r="I349" s="151">
        <v>1.1000000000000001</v>
      </c>
      <c r="J349" s="151">
        <f>VALUE(_xlfn.IFS(Table242[[#This Row],[Temperatures Delivered]]="Cold Only", "1", Table242[[#This Row],[Temperatures Delivered]]="Cook (ambient) &amp; Cold", "2",Table242[[#This Row],[Temperatures Delivered]]="Hot &amp; Cold", "3"))</f>
        <v>3</v>
      </c>
      <c r="K349" s="152">
        <v>40295</v>
      </c>
      <c r="M349" s="86"/>
    </row>
    <row r="350" spans="2:13" ht="13">
      <c r="B350" s="151" t="s">
        <v>296</v>
      </c>
      <c r="C350" s="151">
        <v>601155</v>
      </c>
      <c r="D350" s="151" t="s">
        <v>359</v>
      </c>
      <c r="E350" s="151" t="s">
        <v>360</v>
      </c>
      <c r="F350" s="151" t="s">
        <v>361</v>
      </c>
      <c r="G350" s="151" t="b">
        <v>0</v>
      </c>
      <c r="H350" s="151" t="s">
        <v>39</v>
      </c>
      <c r="I350" s="151">
        <v>0.8</v>
      </c>
      <c r="J350" s="151">
        <f>VALUE(_xlfn.IFS(Table242[[#This Row],[Temperatures Delivered]]="Cold Only", "1", Table242[[#This Row],[Temperatures Delivered]]="Cook (ambient) &amp; Cold", "2",Table242[[#This Row],[Temperatures Delivered]]="Hot &amp; Cold", "3"))</f>
        <v>3</v>
      </c>
      <c r="K350" s="152">
        <v>41887</v>
      </c>
      <c r="M350" s="86"/>
    </row>
    <row r="351" spans="2:13" ht="26">
      <c r="B351" s="151" t="s">
        <v>536</v>
      </c>
      <c r="C351" s="151" t="s">
        <v>572</v>
      </c>
      <c r="D351" s="151" t="s">
        <v>359</v>
      </c>
      <c r="E351" s="151" t="s">
        <v>360</v>
      </c>
      <c r="F351" s="151" t="s">
        <v>361</v>
      </c>
      <c r="G351" s="151" t="b">
        <v>0</v>
      </c>
      <c r="H351" s="151" t="s">
        <v>725</v>
      </c>
      <c r="I351" s="151">
        <v>1.1000000000000001</v>
      </c>
      <c r="J351" s="151">
        <f>VALUE(_xlfn.IFS(Table242[[#This Row],[Temperatures Delivered]]="Cold Only", "1", Table242[[#This Row],[Temperatures Delivered]]="Cook (ambient) &amp; Cold", "2",Table242[[#This Row],[Temperatures Delivered]]="Hot &amp; Cold", "3"))</f>
        <v>2</v>
      </c>
      <c r="K351" s="152">
        <v>40449</v>
      </c>
      <c r="M351" s="86"/>
    </row>
    <row r="352" spans="2:13" ht="13">
      <c r="B352" s="151" t="s">
        <v>297</v>
      </c>
      <c r="C352" s="151">
        <v>601086</v>
      </c>
      <c r="D352" s="151" t="s">
        <v>359</v>
      </c>
      <c r="E352" s="151" t="s">
        <v>360</v>
      </c>
      <c r="F352" s="151" t="s">
        <v>361</v>
      </c>
      <c r="G352" s="151" t="b">
        <v>0</v>
      </c>
      <c r="H352" s="151" t="s">
        <v>39</v>
      </c>
      <c r="I352" s="151">
        <v>0.7</v>
      </c>
      <c r="J352" s="151">
        <f>VALUE(_xlfn.IFS(Table242[[#This Row],[Temperatures Delivered]]="Cold Only", "1", Table242[[#This Row],[Temperatures Delivered]]="Cook (ambient) &amp; Cold", "2",Table242[[#This Row],[Temperatures Delivered]]="Hot &amp; Cold", "3"))</f>
        <v>3</v>
      </c>
      <c r="K352" s="152">
        <v>42033</v>
      </c>
      <c r="M352" s="86"/>
    </row>
    <row r="353" spans="2:13" ht="13">
      <c r="B353" s="151" t="s">
        <v>296</v>
      </c>
      <c r="C353" s="151">
        <v>601162</v>
      </c>
      <c r="D353" s="151" t="s">
        <v>359</v>
      </c>
      <c r="E353" s="151" t="s">
        <v>360</v>
      </c>
      <c r="F353" s="151" t="s">
        <v>361</v>
      </c>
      <c r="G353" s="151" t="b">
        <v>0</v>
      </c>
      <c r="H353" s="151" t="s">
        <v>39</v>
      </c>
      <c r="I353" s="151">
        <v>0.7</v>
      </c>
      <c r="J353" s="151">
        <f>VALUE(_xlfn.IFS(Table242[[#This Row],[Temperatures Delivered]]="Cold Only", "1", Table242[[#This Row],[Temperatures Delivered]]="Cook (ambient) &amp; Cold", "2",Table242[[#This Row],[Temperatures Delivered]]="Hot &amp; Cold", "3"))</f>
        <v>3</v>
      </c>
      <c r="K353" s="152">
        <v>42033</v>
      </c>
      <c r="M353" s="86"/>
    </row>
    <row r="354" spans="2:13" ht="13">
      <c r="B354" s="151" t="s">
        <v>297</v>
      </c>
      <c r="C354" s="151">
        <v>601165</v>
      </c>
      <c r="D354" s="151" t="s">
        <v>359</v>
      </c>
      <c r="E354" s="151" t="s">
        <v>360</v>
      </c>
      <c r="F354" s="151" t="s">
        <v>361</v>
      </c>
      <c r="G354" s="151" t="b">
        <v>0</v>
      </c>
      <c r="H354" s="151" t="s">
        <v>39</v>
      </c>
      <c r="I354" s="151">
        <v>0.8</v>
      </c>
      <c r="J354" s="151">
        <f>VALUE(_xlfn.IFS(Table242[[#This Row],[Temperatures Delivered]]="Cold Only", "1", Table242[[#This Row],[Temperatures Delivered]]="Cook (ambient) &amp; Cold", "2",Table242[[#This Row],[Temperatures Delivered]]="Hot &amp; Cold", "3"))</f>
        <v>3</v>
      </c>
      <c r="K354" s="152">
        <v>41899</v>
      </c>
      <c r="M354" s="86"/>
    </row>
    <row r="355" spans="2:13" ht="13">
      <c r="B355" s="151" t="s">
        <v>503</v>
      </c>
      <c r="C355" s="151" t="s">
        <v>573</v>
      </c>
      <c r="D355" s="151" t="s">
        <v>359</v>
      </c>
      <c r="E355" s="151" t="s">
        <v>360</v>
      </c>
      <c r="F355" s="151" t="s">
        <v>361</v>
      </c>
      <c r="G355" s="151" t="b">
        <v>0</v>
      </c>
      <c r="H355" s="151" t="s">
        <v>39</v>
      </c>
      <c r="I355" s="151">
        <v>1.1000000000000001</v>
      </c>
      <c r="J355" s="151">
        <f>VALUE(_xlfn.IFS(Table242[[#This Row],[Temperatures Delivered]]="Cold Only", "1", Table242[[#This Row],[Temperatures Delivered]]="Cook (ambient) &amp; Cold", "2",Table242[[#This Row],[Temperatures Delivered]]="Hot &amp; Cold", "3"))</f>
        <v>3</v>
      </c>
      <c r="K355" s="152">
        <v>40242</v>
      </c>
      <c r="M355" s="86"/>
    </row>
    <row r="356" spans="2:13" ht="13">
      <c r="B356" s="151" t="s">
        <v>297</v>
      </c>
      <c r="C356" s="151">
        <v>601144</v>
      </c>
      <c r="D356" s="151" t="s">
        <v>359</v>
      </c>
      <c r="E356" s="151" t="s">
        <v>360</v>
      </c>
      <c r="F356" s="151" t="s">
        <v>361</v>
      </c>
      <c r="G356" s="151" t="b">
        <v>0</v>
      </c>
      <c r="H356" s="151" t="s">
        <v>39</v>
      </c>
      <c r="I356" s="151">
        <v>0.8</v>
      </c>
      <c r="J356" s="151">
        <f>VALUE(_xlfn.IFS(Table242[[#This Row],[Temperatures Delivered]]="Cold Only", "1", Table242[[#This Row],[Temperatures Delivered]]="Cook (ambient) &amp; Cold", "2",Table242[[#This Row],[Temperatures Delivered]]="Hot &amp; Cold", "3"))</f>
        <v>3</v>
      </c>
      <c r="K356" s="152">
        <v>41899</v>
      </c>
      <c r="M356" s="86"/>
    </row>
    <row r="357" spans="2:13" ht="13">
      <c r="B357" s="151" t="s">
        <v>503</v>
      </c>
      <c r="C357" s="151" t="s">
        <v>547</v>
      </c>
      <c r="D357" s="151" t="s">
        <v>359</v>
      </c>
      <c r="E357" s="151" t="s">
        <v>360</v>
      </c>
      <c r="F357" s="151" t="s">
        <v>361</v>
      </c>
      <c r="G357" s="151" t="b">
        <v>0</v>
      </c>
      <c r="H357" s="151" t="s">
        <v>39</v>
      </c>
      <c r="I357" s="151">
        <v>1.1000000000000001</v>
      </c>
      <c r="J357" s="151">
        <f>VALUE(_xlfn.IFS(Table242[[#This Row],[Temperatures Delivered]]="Cold Only", "1", Table242[[#This Row],[Temperatures Delivered]]="Cook (ambient) &amp; Cold", "2",Table242[[#This Row],[Temperatures Delivered]]="Hot &amp; Cold", "3"))</f>
        <v>3</v>
      </c>
      <c r="K357" s="152">
        <v>40242</v>
      </c>
      <c r="M357" s="86"/>
    </row>
    <row r="358" spans="2:13" ht="13">
      <c r="B358" s="151" t="s">
        <v>362</v>
      </c>
      <c r="C358" s="151" t="s">
        <v>519</v>
      </c>
      <c r="D358" s="151" t="s">
        <v>359</v>
      </c>
      <c r="E358" s="151" t="s">
        <v>360</v>
      </c>
      <c r="F358" s="151" t="s">
        <v>361</v>
      </c>
      <c r="G358" s="151" t="b">
        <v>0</v>
      </c>
      <c r="H358" s="151" t="s">
        <v>39</v>
      </c>
      <c r="I358" s="151">
        <v>0.9</v>
      </c>
      <c r="J358" s="151">
        <f>VALUE(_xlfn.IFS(Table242[[#This Row],[Temperatures Delivered]]="Cold Only", "1", Table242[[#This Row],[Temperatures Delivered]]="Cook (ambient) &amp; Cold", "2",Table242[[#This Row],[Temperatures Delivered]]="Hot &amp; Cold", "3"))</f>
        <v>3</v>
      </c>
      <c r="K358" s="152">
        <v>40672</v>
      </c>
      <c r="M358" s="86"/>
    </row>
    <row r="359" spans="2:13" ht="13">
      <c r="B359" s="151" t="s">
        <v>297</v>
      </c>
      <c r="C359" s="151">
        <v>900183</v>
      </c>
      <c r="D359" s="151" t="s">
        <v>359</v>
      </c>
      <c r="E359" s="151" t="s">
        <v>360</v>
      </c>
      <c r="F359" s="151" t="s">
        <v>361</v>
      </c>
      <c r="G359" s="151" t="b">
        <v>0</v>
      </c>
      <c r="H359" s="151" t="s">
        <v>39</v>
      </c>
      <c r="I359" s="151">
        <v>0.7</v>
      </c>
      <c r="J359" s="151">
        <f>VALUE(_xlfn.IFS(Table242[[#This Row],[Temperatures Delivered]]="Cold Only", "1", Table242[[#This Row],[Temperatures Delivered]]="Cook (ambient) &amp; Cold", "2",Table242[[#This Row],[Temperatures Delivered]]="Hot &amp; Cold", "3"))</f>
        <v>3</v>
      </c>
      <c r="K359" s="152">
        <v>41887</v>
      </c>
      <c r="M359" s="86"/>
    </row>
    <row r="360" spans="2:13" ht="13">
      <c r="B360" s="151" t="s">
        <v>296</v>
      </c>
      <c r="C360" s="151">
        <v>601153</v>
      </c>
      <c r="D360" s="151" t="s">
        <v>359</v>
      </c>
      <c r="E360" s="151" t="s">
        <v>360</v>
      </c>
      <c r="F360" s="151" t="s">
        <v>361</v>
      </c>
      <c r="G360" s="151" t="b">
        <v>0</v>
      </c>
      <c r="H360" s="151" t="s">
        <v>39</v>
      </c>
      <c r="I360" s="151">
        <v>0.7</v>
      </c>
      <c r="J360" s="151">
        <f>VALUE(_xlfn.IFS(Table242[[#This Row],[Temperatures Delivered]]="Cold Only", "1", Table242[[#This Row],[Temperatures Delivered]]="Cook (ambient) &amp; Cold", "2",Table242[[#This Row],[Temperatures Delivered]]="Hot &amp; Cold", "3"))</f>
        <v>3</v>
      </c>
      <c r="K360" s="152">
        <v>42033</v>
      </c>
      <c r="M360" s="86"/>
    </row>
    <row r="361" spans="2:13" ht="13">
      <c r="B361" s="151" t="s">
        <v>271</v>
      </c>
      <c r="C361" s="151" t="s">
        <v>293</v>
      </c>
      <c r="D361" s="151" t="s">
        <v>391</v>
      </c>
      <c r="E361" s="151" t="s">
        <v>360</v>
      </c>
      <c r="F361" s="151" t="s">
        <v>361</v>
      </c>
      <c r="G361" s="151" t="b">
        <v>0</v>
      </c>
      <c r="H361" s="151" t="s">
        <v>39</v>
      </c>
      <c r="I361" s="151">
        <v>1</v>
      </c>
      <c r="J361" s="151">
        <f>VALUE(_xlfn.IFS(Table242[[#This Row],[Temperatures Delivered]]="Cold Only", "1", Table242[[#This Row],[Temperatures Delivered]]="Cook (ambient) &amp; Cold", "2",Table242[[#This Row],[Temperatures Delivered]]="Hot &amp; Cold", "3"))</f>
        <v>3</v>
      </c>
      <c r="K361" s="152">
        <v>40548</v>
      </c>
      <c r="M361" s="86"/>
    </row>
    <row r="362" spans="2:13" ht="39">
      <c r="B362" s="151" t="s">
        <v>546</v>
      </c>
      <c r="C362" s="151" t="s">
        <v>506</v>
      </c>
      <c r="D362" s="151" t="s">
        <v>359</v>
      </c>
      <c r="E362" s="151" t="s">
        <v>360</v>
      </c>
      <c r="F362" s="151" t="s">
        <v>361</v>
      </c>
      <c r="G362" s="151" t="b">
        <v>0</v>
      </c>
      <c r="H362" s="151" t="s">
        <v>39</v>
      </c>
      <c r="I362" s="151">
        <v>0.9</v>
      </c>
      <c r="J362" s="151">
        <f>VALUE(_xlfn.IFS(Table242[[#This Row],[Temperatures Delivered]]="Cold Only", "1", Table242[[#This Row],[Temperatures Delivered]]="Cook (ambient) &amp; Cold", "2",Table242[[#This Row],[Temperatures Delivered]]="Hot &amp; Cold", "3"))</f>
        <v>3</v>
      </c>
      <c r="K362" s="152">
        <v>40672</v>
      </c>
      <c r="M362" s="86"/>
    </row>
    <row r="363" spans="2:13" ht="39">
      <c r="B363" s="151" t="s">
        <v>546</v>
      </c>
      <c r="C363" s="151" t="s">
        <v>554</v>
      </c>
      <c r="D363" s="151" t="s">
        <v>359</v>
      </c>
      <c r="E363" s="151" t="s">
        <v>360</v>
      </c>
      <c r="F363" s="151" t="s">
        <v>361</v>
      </c>
      <c r="G363" s="151" t="b">
        <v>0</v>
      </c>
      <c r="H363" s="151" t="s">
        <v>39</v>
      </c>
      <c r="I363" s="151">
        <v>0.9</v>
      </c>
      <c r="J363" s="151">
        <f>VALUE(_xlfn.IFS(Table242[[#This Row],[Temperatures Delivered]]="Cold Only", "1", Table242[[#This Row],[Temperatures Delivered]]="Cook (ambient) &amp; Cold", "2",Table242[[#This Row],[Temperatures Delivered]]="Hot &amp; Cold", "3"))</f>
        <v>3</v>
      </c>
      <c r="K363" s="152">
        <v>40672</v>
      </c>
      <c r="M363" s="86"/>
    </row>
    <row r="364" spans="2:13" ht="13">
      <c r="B364" s="151" t="s">
        <v>297</v>
      </c>
      <c r="C364" s="151">
        <v>601087</v>
      </c>
      <c r="D364" s="151" t="s">
        <v>359</v>
      </c>
      <c r="E364" s="151" t="s">
        <v>360</v>
      </c>
      <c r="F364" s="151" t="s">
        <v>361</v>
      </c>
      <c r="G364" s="151" t="b">
        <v>0</v>
      </c>
      <c r="H364" s="151" t="s">
        <v>39</v>
      </c>
      <c r="I364" s="151">
        <v>0.7</v>
      </c>
      <c r="J364" s="151">
        <f>VALUE(_xlfn.IFS(Table242[[#This Row],[Temperatures Delivered]]="Cold Only", "1", Table242[[#This Row],[Temperatures Delivered]]="Cook (ambient) &amp; Cold", "2",Table242[[#This Row],[Temperatures Delivered]]="Hot &amp; Cold", "3"))</f>
        <v>3</v>
      </c>
      <c r="K364" s="152">
        <v>42033</v>
      </c>
      <c r="M364" s="86"/>
    </row>
    <row r="365" spans="2:13" ht="13">
      <c r="B365" s="151" t="s">
        <v>59</v>
      </c>
      <c r="C365" s="151" t="s">
        <v>363</v>
      </c>
      <c r="D365" s="151" t="s">
        <v>359</v>
      </c>
      <c r="E365" s="151" t="s">
        <v>360</v>
      </c>
      <c r="F365" s="151" t="s">
        <v>361</v>
      </c>
      <c r="G365" s="151" t="b">
        <v>0</v>
      </c>
      <c r="H365" s="151" t="s">
        <v>39</v>
      </c>
      <c r="I365" s="151">
        <v>0.9</v>
      </c>
      <c r="J365" s="151">
        <f>VALUE(_xlfn.IFS(Table242[[#This Row],[Temperatures Delivered]]="Cold Only", "1", Table242[[#This Row],[Temperatures Delivered]]="Cook (ambient) &amp; Cold", "2",Table242[[#This Row],[Temperatures Delivered]]="Hot &amp; Cold", "3"))</f>
        <v>3</v>
      </c>
      <c r="K365" s="152">
        <v>40680</v>
      </c>
      <c r="M365" s="86"/>
    </row>
    <row r="366" spans="2:13" ht="39">
      <c r="B366" s="151" t="s">
        <v>546</v>
      </c>
      <c r="C366" s="151" t="s">
        <v>574</v>
      </c>
      <c r="D366" s="151" t="s">
        <v>359</v>
      </c>
      <c r="E366" s="151" t="s">
        <v>360</v>
      </c>
      <c r="F366" s="151" t="s">
        <v>361</v>
      </c>
      <c r="G366" s="151" t="b">
        <v>0</v>
      </c>
      <c r="H366" s="151" t="s">
        <v>39</v>
      </c>
      <c r="I366" s="151">
        <v>0.9</v>
      </c>
      <c r="J366" s="151">
        <f>VALUE(_xlfn.IFS(Table242[[#This Row],[Temperatures Delivered]]="Cold Only", "1", Table242[[#This Row],[Temperatures Delivered]]="Cook (ambient) &amp; Cold", "2",Table242[[#This Row],[Temperatures Delivered]]="Hot &amp; Cold", "3"))</f>
        <v>3</v>
      </c>
      <c r="K366" s="152">
        <v>40672</v>
      </c>
      <c r="M366" s="86"/>
    </row>
    <row r="367" spans="2:13" ht="13">
      <c r="B367" s="151" t="s">
        <v>536</v>
      </c>
      <c r="C367" s="151" t="s">
        <v>575</v>
      </c>
      <c r="D367" s="151" t="s">
        <v>359</v>
      </c>
      <c r="E367" s="151" t="s">
        <v>360</v>
      </c>
      <c r="F367" s="151" t="s">
        <v>361</v>
      </c>
      <c r="G367" s="151" t="b">
        <v>0</v>
      </c>
      <c r="H367" s="151" t="s">
        <v>39</v>
      </c>
      <c r="I367" s="151">
        <v>1.1000000000000001</v>
      </c>
      <c r="J367" s="151">
        <f>VALUE(_xlfn.IFS(Table242[[#This Row],[Temperatures Delivered]]="Cold Only", "1", Table242[[#This Row],[Temperatures Delivered]]="Cook (ambient) &amp; Cold", "2",Table242[[#This Row],[Temperatures Delivered]]="Hot &amp; Cold", "3"))</f>
        <v>3</v>
      </c>
      <c r="K367" s="152">
        <v>40295</v>
      </c>
      <c r="M367" s="86"/>
    </row>
    <row r="368" spans="2:13" ht="13">
      <c r="B368" s="151" t="s">
        <v>503</v>
      </c>
      <c r="C368" s="151" t="s">
        <v>576</v>
      </c>
      <c r="D368" s="151" t="s">
        <v>359</v>
      </c>
      <c r="E368" s="151" t="s">
        <v>360</v>
      </c>
      <c r="F368" s="151" t="s">
        <v>361</v>
      </c>
      <c r="G368" s="151" t="b">
        <v>0</v>
      </c>
      <c r="H368" s="151" t="s">
        <v>39</v>
      </c>
      <c r="I368" s="151">
        <v>1.1000000000000001</v>
      </c>
      <c r="J368" s="151">
        <f>VALUE(_xlfn.IFS(Table242[[#This Row],[Temperatures Delivered]]="Cold Only", "1", Table242[[#This Row],[Temperatures Delivered]]="Cook (ambient) &amp; Cold", "2",Table242[[#This Row],[Temperatures Delivered]]="Hot &amp; Cold", "3"))</f>
        <v>3</v>
      </c>
      <c r="K368" s="152">
        <v>40242</v>
      </c>
      <c r="M368" s="86"/>
    </row>
    <row r="369" spans="2:13" ht="13">
      <c r="B369" s="151" t="s">
        <v>503</v>
      </c>
      <c r="C369" s="151" t="s">
        <v>577</v>
      </c>
      <c r="D369" s="151" t="s">
        <v>359</v>
      </c>
      <c r="E369" s="151" t="s">
        <v>360</v>
      </c>
      <c r="F369" s="151" t="s">
        <v>361</v>
      </c>
      <c r="G369" s="151" t="b">
        <v>0</v>
      </c>
      <c r="H369" s="151" t="s">
        <v>39</v>
      </c>
      <c r="I369" s="151">
        <v>1.1000000000000001</v>
      </c>
      <c r="J369" s="151">
        <f>VALUE(_xlfn.IFS(Table242[[#This Row],[Temperatures Delivered]]="Cold Only", "1", Table242[[#This Row],[Temperatures Delivered]]="Cook (ambient) &amp; Cold", "2",Table242[[#This Row],[Temperatures Delivered]]="Hot &amp; Cold", "3"))</f>
        <v>3</v>
      </c>
      <c r="K369" s="152">
        <v>40242</v>
      </c>
      <c r="M369" s="86"/>
    </row>
    <row r="370" spans="2:13" ht="13">
      <c r="B370" s="151" t="s">
        <v>297</v>
      </c>
      <c r="C370" s="151">
        <v>601168</v>
      </c>
      <c r="D370" s="151" t="s">
        <v>359</v>
      </c>
      <c r="E370" s="151" t="s">
        <v>360</v>
      </c>
      <c r="F370" s="151" t="s">
        <v>361</v>
      </c>
      <c r="G370" s="151" t="b">
        <v>0</v>
      </c>
      <c r="H370" s="151" t="s">
        <v>39</v>
      </c>
      <c r="I370" s="151">
        <v>0.8</v>
      </c>
      <c r="J370" s="151">
        <f>VALUE(_xlfn.IFS(Table242[[#This Row],[Temperatures Delivered]]="Cold Only", "1", Table242[[#This Row],[Temperatures Delivered]]="Cook (ambient) &amp; Cold", "2",Table242[[#This Row],[Temperatures Delivered]]="Hot &amp; Cold", "3"))</f>
        <v>3</v>
      </c>
      <c r="K370" s="152">
        <v>42033</v>
      </c>
      <c r="M370" s="86"/>
    </row>
    <row r="371" spans="2:13" ht="13">
      <c r="B371" s="151" t="s">
        <v>297</v>
      </c>
      <c r="C371" s="151">
        <v>900137</v>
      </c>
      <c r="D371" s="151" t="s">
        <v>359</v>
      </c>
      <c r="E371" s="151" t="s">
        <v>360</v>
      </c>
      <c r="F371" s="151" t="s">
        <v>361</v>
      </c>
      <c r="G371" s="151" t="b">
        <v>0</v>
      </c>
      <c r="H371" s="151" t="s">
        <v>39</v>
      </c>
      <c r="I371" s="151">
        <v>1.2</v>
      </c>
      <c r="J371" s="151">
        <f>VALUE(_xlfn.IFS(Table242[[#This Row],[Temperatures Delivered]]="Cold Only", "1", Table242[[#This Row],[Temperatures Delivered]]="Cook (ambient) &amp; Cold", "2",Table242[[#This Row],[Temperatures Delivered]]="Hot &amp; Cold", "3"))</f>
        <v>3</v>
      </c>
      <c r="K371" s="152">
        <v>40469</v>
      </c>
      <c r="M371" s="86"/>
    </row>
    <row r="372" spans="2:13" ht="13">
      <c r="B372" s="151" t="s">
        <v>505</v>
      </c>
      <c r="C372" s="151" t="s">
        <v>574</v>
      </c>
      <c r="D372" s="151" t="s">
        <v>359</v>
      </c>
      <c r="E372" s="151" t="s">
        <v>360</v>
      </c>
      <c r="F372" s="151" t="s">
        <v>361</v>
      </c>
      <c r="G372" s="151" t="b">
        <v>0</v>
      </c>
      <c r="H372" s="151" t="s">
        <v>39</v>
      </c>
      <c r="I372" s="151">
        <v>0.9</v>
      </c>
      <c r="J372" s="151">
        <f>VALUE(_xlfn.IFS(Table242[[#This Row],[Temperatures Delivered]]="Cold Only", "1", Table242[[#This Row],[Temperatures Delivered]]="Cook (ambient) &amp; Cold", "2",Table242[[#This Row],[Temperatures Delivered]]="Hot &amp; Cold", "3"))</f>
        <v>3</v>
      </c>
      <c r="K372" s="152">
        <v>40672</v>
      </c>
      <c r="M372" s="86"/>
    </row>
    <row r="373" spans="2:13" ht="13">
      <c r="B373" s="151" t="s">
        <v>503</v>
      </c>
      <c r="C373" s="151" t="s">
        <v>578</v>
      </c>
      <c r="D373" s="151" t="s">
        <v>359</v>
      </c>
      <c r="E373" s="151" t="s">
        <v>360</v>
      </c>
      <c r="F373" s="151" t="s">
        <v>361</v>
      </c>
      <c r="G373" s="151" t="b">
        <v>0</v>
      </c>
      <c r="H373" s="151" t="s">
        <v>39</v>
      </c>
      <c r="I373" s="151">
        <v>1.1000000000000001</v>
      </c>
      <c r="J373" s="151">
        <f>VALUE(_xlfn.IFS(Table242[[#This Row],[Temperatures Delivered]]="Cold Only", "1", Table242[[#This Row],[Temperatures Delivered]]="Cook (ambient) &amp; Cold", "2",Table242[[#This Row],[Temperatures Delivered]]="Hot &amp; Cold", "3"))</f>
        <v>3</v>
      </c>
      <c r="K373" s="152">
        <v>40242</v>
      </c>
      <c r="M373" s="86"/>
    </row>
    <row r="374" spans="2:13" ht="13">
      <c r="B374" s="151" t="s">
        <v>370</v>
      </c>
      <c r="C374" s="151" t="s">
        <v>579</v>
      </c>
      <c r="D374" s="151" t="s">
        <v>359</v>
      </c>
      <c r="E374" s="151" t="s">
        <v>360</v>
      </c>
      <c r="F374" s="151" t="s">
        <v>361</v>
      </c>
      <c r="G374" s="151" t="b">
        <v>0</v>
      </c>
      <c r="H374" s="151" t="s">
        <v>39</v>
      </c>
      <c r="I374" s="151">
        <v>0.8</v>
      </c>
      <c r="J374" s="151">
        <f>VALUE(_xlfn.IFS(Table242[[#This Row],[Temperatures Delivered]]="Cold Only", "1", Table242[[#This Row],[Temperatures Delivered]]="Cook (ambient) &amp; Cold", "2",Table242[[#This Row],[Temperatures Delivered]]="Hot &amp; Cold", "3"))</f>
        <v>3</v>
      </c>
      <c r="K374" s="152">
        <v>41887</v>
      </c>
      <c r="M374" s="86"/>
    </row>
    <row r="375" spans="2:13" ht="13">
      <c r="B375" s="151" t="s">
        <v>501</v>
      </c>
      <c r="C375" s="151" t="s">
        <v>562</v>
      </c>
      <c r="D375" s="151" t="s">
        <v>359</v>
      </c>
      <c r="E375" s="151" t="s">
        <v>360</v>
      </c>
      <c r="F375" s="151" t="s">
        <v>361</v>
      </c>
      <c r="G375" s="151" t="b">
        <v>0</v>
      </c>
      <c r="H375" s="151" t="s">
        <v>39</v>
      </c>
      <c r="I375" s="151">
        <v>1.1000000000000001</v>
      </c>
      <c r="J375" s="151">
        <f>VALUE(_xlfn.IFS(Table242[[#This Row],[Temperatures Delivered]]="Cold Only", "1", Table242[[#This Row],[Temperatures Delivered]]="Cook (ambient) &amp; Cold", "2",Table242[[#This Row],[Temperatures Delivered]]="Hot &amp; Cold", "3"))</f>
        <v>3</v>
      </c>
      <c r="K375" s="152">
        <v>40295</v>
      </c>
      <c r="M375" s="86"/>
    </row>
    <row r="376" spans="2:13" ht="13">
      <c r="B376" s="151" t="s">
        <v>524</v>
      </c>
      <c r="C376" s="151" t="s">
        <v>569</v>
      </c>
      <c r="D376" s="151" t="s">
        <v>359</v>
      </c>
      <c r="E376" s="151" t="s">
        <v>360</v>
      </c>
      <c r="F376" s="151" t="s">
        <v>361</v>
      </c>
      <c r="G376" s="151" t="b">
        <v>0</v>
      </c>
      <c r="H376" s="151" t="s">
        <v>39</v>
      </c>
      <c r="I376" s="151">
        <v>0.9</v>
      </c>
      <c r="J376" s="151">
        <f>VALUE(_xlfn.IFS(Table242[[#This Row],[Temperatures Delivered]]="Cold Only", "1", Table242[[#This Row],[Temperatures Delivered]]="Cook (ambient) &amp; Cold", "2",Table242[[#This Row],[Temperatures Delivered]]="Hot &amp; Cold", "3"))</f>
        <v>3</v>
      </c>
      <c r="K376" s="152">
        <v>40672</v>
      </c>
      <c r="M376" s="86"/>
    </row>
    <row r="377" spans="2:13" ht="13">
      <c r="B377" s="151" t="s">
        <v>501</v>
      </c>
      <c r="C377" s="151" t="s">
        <v>560</v>
      </c>
      <c r="D377" s="151" t="s">
        <v>359</v>
      </c>
      <c r="E377" s="151" t="s">
        <v>360</v>
      </c>
      <c r="F377" s="151" t="s">
        <v>361</v>
      </c>
      <c r="G377" s="151" t="b">
        <v>0</v>
      </c>
      <c r="H377" s="151" t="s">
        <v>39</v>
      </c>
      <c r="I377" s="151">
        <v>1.1000000000000001</v>
      </c>
      <c r="J377" s="151">
        <f>VALUE(_xlfn.IFS(Table242[[#This Row],[Temperatures Delivered]]="Cold Only", "1", Table242[[#This Row],[Temperatures Delivered]]="Cook (ambient) &amp; Cold", "2",Table242[[#This Row],[Temperatures Delivered]]="Hot &amp; Cold", "3"))</f>
        <v>3</v>
      </c>
      <c r="K377" s="152">
        <v>40295</v>
      </c>
      <c r="M377" s="86"/>
    </row>
    <row r="378" spans="2:13" ht="13">
      <c r="B378" s="151" t="s">
        <v>536</v>
      </c>
      <c r="C378" s="151" t="s">
        <v>502</v>
      </c>
      <c r="D378" s="151" t="s">
        <v>391</v>
      </c>
      <c r="E378" s="151" t="s">
        <v>360</v>
      </c>
      <c r="F378" s="151" t="s">
        <v>361</v>
      </c>
      <c r="G378" s="151" t="b">
        <v>0</v>
      </c>
      <c r="H378" s="151" t="s">
        <v>39</v>
      </c>
      <c r="I378" s="151">
        <v>1.1000000000000001</v>
      </c>
      <c r="J378" s="151">
        <f>VALUE(_xlfn.IFS(Table242[[#This Row],[Temperatures Delivered]]="Cold Only", "1", Table242[[#This Row],[Temperatures Delivered]]="Cook (ambient) &amp; Cold", "2",Table242[[#This Row],[Temperatures Delivered]]="Hot &amp; Cold", "3"))</f>
        <v>3</v>
      </c>
      <c r="K378" s="152">
        <v>40295</v>
      </c>
      <c r="M378" s="86"/>
    </row>
    <row r="379" spans="2:13" ht="13">
      <c r="B379" s="151" t="s">
        <v>297</v>
      </c>
      <c r="C379" s="151">
        <v>601203</v>
      </c>
      <c r="D379" s="151" t="s">
        <v>359</v>
      </c>
      <c r="E379" s="151" t="s">
        <v>360</v>
      </c>
      <c r="F379" s="151" t="s">
        <v>361</v>
      </c>
      <c r="G379" s="151" t="b">
        <v>0</v>
      </c>
      <c r="H379" s="151" t="s">
        <v>39</v>
      </c>
      <c r="I379" s="151">
        <v>0.8</v>
      </c>
      <c r="J379" s="151">
        <f>VALUE(_xlfn.IFS(Table242[[#This Row],[Temperatures Delivered]]="Cold Only", "1", Table242[[#This Row],[Temperatures Delivered]]="Cook (ambient) &amp; Cold", "2",Table242[[#This Row],[Temperatures Delivered]]="Hot &amp; Cold", "3"))</f>
        <v>3</v>
      </c>
      <c r="K379" s="152">
        <v>42160</v>
      </c>
      <c r="M379" s="86"/>
    </row>
    <row r="380" spans="2:13" ht="13">
      <c r="B380" s="151" t="s">
        <v>501</v>
      </c>
      <c r="C380" s="151" t="s">
        <v>580</v>
      </c>
      <c r="D380" s="151" t="s">
        <v>359</v>
      </c>
      <c r="E380" s="151" t="s">
        <v>360</v>
      </c>
      <c r="F380" s="151" t="s">
        <v>361</v>
      </c>
      <c r="G380" s="151" t="b">
        <v>0</v>
      </c>
      <c r="H380" s="151" t="s">
        <v>39</v>
      </c>
      <c r="I380" s="151">
        <v>1.1000000000000001</v>
      </c>
      <c r="J380" s="151">
        <f>VALUE(_xlfn.IFS(Table242[[#This Row],[Temperatures Delivered]]="Cold Only", "1", Table242[[#This Row],[Temperatures Delivered]]="Cook (ambient) &amp; Cold", "2",Table242[[#This Row],[Temperatures Delivered]]="Hot &amp; Cold", "3"))</f>
        <v>3</v>
      </c>
      <c r="K380" s="152">
        <v>40295</v>
      </c>
      <c r="M380" s="86"/>
    </row>
    <row r="381" spans="2:13" ht="13">
      <c r="B381" s="151" t="s">
        <v>514</v>
      </c>
      <c r="C381" s="151" t="s">
        <v>581</v>
      </c>
      <c r="D381" s="151" t="s">
        <v>359</v>
      </c>
      <c r="E381" s="151" t="s">
        <v>360</v>
      </c>
      <c r="F381" s="151" t="s">
        <v>361</v>
      </c>
      <c r="G381" s="151" t="b">
        <v>0</v>
      </c>
      <c r="H381" s="151" t="s">
        <v>39</v>
      </c>
      <c r="I381" s="151">
        <v>0.9</v>
      </c>
      <c r="J381" s="151">
        <f>VALUE(_xlfn.IFS(Table242[[#This Row],[Temperatures Delivered]]="Cold Only", "1", Table242[[#This Row],[Temperatures Delivered]]="Cook (ambient) &amp; Cold", "2",Table242[[#This Row],[Temperatures Delivered]]="Hot &amp; Cold", "3"))</f>
        <v>3</v>
      </c>
      <c r="K381" s="152">
        <v>40680</v>
      </c>
      <c r="M381" s="86"/>
    </row>
    <row r="382" spans="2:13" ht="13">
      <c r="B382" s="151" t="s">
        <v>297</v>
      </c>
      <c r="C382" s="151" t="s">
        <v>582</v>
      </c>
      <c r="D382" s="151" t="s">
        <v>359</v>
      </c>
      <c r="E382" s="151" t="s">
        <v>360</v>
      </c>
      <c r="F382" s="151" t="s">
        <v>361</v>
      </c>
      <c r="G382" s="151" t="b">
        <v>0</v>
      </c>
      <c r="H382" s="151" t="s">
        <v>39</v>
      </c>
      <c r="I382" s="151">
        <v>1.2</v>
      </c>
      <c r="J382" s="151">
        <f>VALUE(_xlfn.IFS(Table242[[#This Row],[Temperatures Delivered]]="Cold Only", "1", Table242[[#This Row],[Temperatures Delivered]]="Cook (ambient) &amp; Cold", "2",Table242[[#This Row],[Temperatures Delivered]]="Hot &amp; Cold", "3"))</f>
        <v>3</v>
      </c>
      <c r="K382" s="152">
        <v>40469</v>
      </c>
      <c r="M382" s="86"/>
    </row>
    <row r="383" spans="2:13" ht="13">
      <c r="B383" s="151" t="s">
        <v>536</v>
      </c>
      <c r="C383" s="151" t="s">
        <v>545</v>
      </c>
      <c r="D383" s="151" t="s">
        <v>391</v>
      </c>
      <c r="E383" s="151" t="s">
        <v>360</v>
      </c>
      <c r="F383" s="151" t="s">
        <v>361</v>
      </c>
      <c r="G383" s="151" t="b">
        <v>0</v>
      </c>
      <c r="H383" s="151" t="s">
        <v>39</v>
      </c>
      <c r="I383" s="151">
        <v>1.1000000000000001</v>
      </c>
      <c r="J383" s="151">
        <f>VALUE(_xlfn.IFS(Table242[[#This Row],[Temperatures Delivered]]="Cold Only", "1", Table242[[#This Row],[Temperatures Delivered]]="Cook (ambient) &amp; Cold", "2",Table242[[#This Row],[Temperatures Delivered]]="Hot &amp; Cold", "3"))</f>
        <v>3</v>
      </c>
      <c r="K383" s="152">
        <v>40295</v>
      </c>
      <c r="M383" s="86"/>
    </row>
    <row r="384" spans="2:13" ht="13">
      <c r="B384" s="151" t="s">
        <v>507</v>
      </c>
      <c r="C384" s="151" t="s">
        <v>583</v>
      </c>
      <c r="D384" s="151" t="s">
        <v>359</v>
      </c>
      <c r="E384" s="151" t="s">
        <v>360</v>
      </c>
      <c r="F384" s="151" t="s">
        <v>361</v>
      </c>
      <c r="G384" s="151" t="b">
        <v>0</v>
      </c>
      <c r="H384" s="151" t="s">
        <v>39</v>
      </c>
      <c r="I384" s="151">
        <v>1.1000000000000001</v>
      </c>
      <c r="J384" s="151">
        <f>VALUE(_xlfn.IFS(Table242[[#This Row],[Temperatures Delivered]]="Cold Only", "1", Table242[[#This Row],[Temperatures Delivered]]="Cook (ambient) &amp; Cold", "2",Table242[[#This Row],[Temperatures Delivered]]="Hot &amp; Cold", "3"))</f>
        <v>3</v>
      </c>
      <c r="K384" s="152">
        <v>40295</v>
      </c>
      <c r="M384" s="86"/>
    </row>
    <row r="385" spans="2:13" ht="13">
      <c r="B385" s="151" t="s">
        <v>536</v>
      </c>
      <c r="C385" s="151" t="s">
        <v>584</v>
      </c>
      <c r="D385" s="151" t="s">
        <v>391</v>
      </c>
      <c r="E385" s="151" t="s">
        <v>360</v>
      </c>
      <c r="F385" s="151" t="s">
        <v>361</v>
      </c>
      <c r="G385" s="151" t="b">
        <v>0</v>
      </c>
      <c r="H385" s="151" t="s">
        <v>39</v>
      </c>
      <c r="I385" s="151">
        <v>1.1000000000000001</v>
      </c>
      <c r="J385" s="151">
        <f>VALUE(_xlfn.IFS(Table242[[#This Row],[Temperatures Delivered]]="Cold Only", "1", Table242[[#This Row],[Temperatures Delivered]]="Cook (ambient) &amp; Cold", "2",Table242[[#This Row],[Temperatures Delivered]]="Hot &amp; Cold", "3"))</f>
        <v>3</v>
      </c>
      <c r="K385" s="152">
        <v>40295</v>
      </c>
      <c r="M385" s="86"/>
    </row>
    <row r="386" spans="2:13" ht="13">
      <c r="B386" s="151" t="s">
        <v>536</v>
      </c>
      <c r="C386" s="151" t="s">
        <v>585</v>
      </c>
      <c r="D386" s="151" t="s">
        <v>391</v>
      </c>
      <c r="E386" s="151" t="s">
        <v>360</v>
      </c>
      <c r="F386" s="151" t="s">
        <v>361</v>
      </c>
      <c r="G386" s="151" t="b">
        <v>0</v>
      </c>
      <c r="H386" s="151" t="s">
        <v>39</v>
      </c>
      <c r="I386" s="151">
        <v>1.1000000000000001</v>
      </c>
      <c r="J386" s="151">
        <f>VALUE(_xlfn.IFS(Table242[[#This Row],[Temperatures Delivered]]="Cold Only", "1", Table242[[#This Row],[Temperatures Delivered]]="Cook (ambient) &amp; Cold", "2",Table242[[#This Row],[Temperatures Delivered]]="Hot &amp; Cold", "3"))</f>
        <v>3</v>
      </c>
      <c r="K386" s="152">
        <v>40295</v>
      </c>
      <c r="M386" s="86"/>
    </row>
    <row r="387" spans="2:13" ht="39">
      <c r="B387" s="151" t="s">
        <v>546</v>
      </c>
      <c r="C387" s="151" t="s">
        <v>525</v>
      </c>
      <c r="D387" s="151" t="s">
        <v>359</v>
      </c>
      <c r="E387" s="151" t="s">
        <v>360</v>
      </c>
      <c r="F387" s="151" t="s">
        <v>361</v>
      </c>
      <c r="G387" s="151" t="b">
        <v>0</v>
      </c>
      <c r="H387" s="151" t="s">
        <v>39</v>
      </c>
      <c r="I387" s="151">
        <v>0.9</v>
      </c>
      <c r="J387" s="151">
        <f>VALUE(_xlfn.IFS(Table242[[#This Row],[Temperatures Delivered]]="Cold Only", "1", Table242[[#This Row],[Temperatures Delivered]]="Cook (ambient) &amp; Cold", "2",Table242[[#This Row],[Temperatures Delivered]]="Hot &amp; Cold", "3"))</f>
        <v>3</v>
      </c>
      <c r="K387" s="152">
        <v>40672</v>
      </c>
      <c r="M387" s="86"/>
    </row>
    <row r="388" spans="2:13" ht="13">
      <c r="B388" s="151" t="s">
        <v>501</v>
      </c>
      <c r="C388" s="151" t="s">
        <v>584</v>
      </c>
      <c r="D388" s="151" t="s">
        <v>391</v>
      </c>
      <c r="E388" s="151" t="s">
        <v>360</v>
      </c>
      <c r="F388" s="151" t="s">
        <v>361</v>
      </c>
      <c r="G388" s="151" t="b">
        <v>0</v>
      </c>
      <c r="H388" s="151" t="s">
        <v>39</v>
      </c>
      <c r="I388" s="151">
        <v>1.1000000000000001</v>
      </c>
      <c r="J388" s="151">
        <f>VALUE(_xlfn.IFS(Table242[[#This Row],[Temperatures Delivered]]="Cold Only", "1", Table242[[#This Row],[Temperatures Delivered]]="Cook (ambient) &amp; Cold", "2",Table242[[#This Row],[Temperatures Delivered]]="Hot &amp; Cold", "3"))</f>
        <v>3</v>
      </c>
      <c r="K388" s="152">
        <v>40295</v>
      </c>
      <c r="M388" s="86"/>
    </row>
    <row r="389" spans="2:13" ht="13">
      <c r="B389" s="151" t="s">
        <v>297</v>
      </c>
      <c r="C389" s="151">
        <v>601090</v>
      </c>
      <c r="D389" s="151" t="s">
        <v>359</v>
      </c>
      <c r="E389" s="151" t="s">
        <v>360</v>
      </c>
      <c r="F389" s="151" t="s">
        <v>361</v>
      </c>
      <c r="G389" s="151" t="b">
        <v>0</v>
      </c>
      <c r="H389" s="151" t="s">
        <v>39</v>
      </c>
      <c r="I389" s="151">
        <v>0.8</v>
      </c>
      <c r="J389" s="151">
        <f>VALUE(_xlfn.IFS(Table242[[#This Row],[Temperatures Delivered]]="Cold Only", "1", Table242[[#This Row],[Temperatures Delivered]]="Cook (ambient) &amp; Cold", "2",Table242[[#This Row],[Temperatures Delivered]]="Hot &amp; Cold", "3"))</f>
        <v>3</v>
      </c>
      <c r="K389" s="152">
        <v>41887</v>
      </c>
      <c r="M389" s="86"/>
    </row>
    <row r="390" spans="2:13" ht="13">
      <c r="B390" s="151" t="s">
        <v>297</v>
      </c>
      <c r="C390" s="151">
        <v>601145</v>
      </c>
      <c r="D390" s="151" t="s">
        <v>359</v>
      </c>
      <c r="E390" s="151" t="s">
        <v>360</v>
      </c>
      <c r="F390" s="151" t="s">
        <v>361</v>
      </c>
      <c r="G390" s="151" t="b">
        <v>0</v>
      </c>
      <c r="H390" s="151" t="s">
        <v>39</v>
      </c>
      <c r="I390" s="151">
        <v>0.8</v>
      </c>
      <c r="J390" s="151">
        <f>VALUE(_xlfn.IFS(Table242[[#This Row],[Temperatures Delivered]]="Cold Only", "1", Table242[[#This Row],[Temperatures Delivered]]="Cook (ambient) &amp; Cold", "2",Table242[[#This Row],[Temperatures Delivered]]="Hot &amp; Cold", "3"))</f>
        <v>3</v>
      </c>
      <c r="K390" s="152">
        <v>42033</v>
      </c>
      <c r="M390" s="86"/>
    </row>
    <row r="391" spans="2:13" ht="13">
      <c r="B391" s="151" t="s">
        <v>297</v>
      </c>
      <c r="C391" s="151">
        <v>900127</v>
      </c>
      <c r="D391" s="151" t="s">
        <v>359</v>
      </c>
      <c r="E391" s="151" t="s">
        <v>360</v>
      </c>
      <c r="F391" s="151" t="s">
        <v>361</v>
      </c>
      <c r="G391" s="151" t="b">
        <v>0</v>
      </c>
      <c r="H391" s="151" t="s">
        <v>39</v>
      </c>
      <c r="I391" s="151">
        <v>0.7</v>
      </c>
      <c r="J391" s="151">
        <f>VALUE(_xlfn.IFS(Table242[[#This Row],[Temperatures Delivered]]="Cold Only", "1", Table242[[#This Row],[Temperatures Delivered]]="Cook (ambient) &amp; Cold", "2",Table242[[#This Row],[Temperatures Delivered]]="Hot &amp; Cold", "3"))</f>
        <v>3</v>
      </c>
      <c r="K391" s="152">
        <v>41899</v>
      </c>
      <c r="M391" s="86"/>
    </row>
    <row r="392" spans="2:13" ht="26">
      <c r="B392" s="151" t="s">
        <v>501</v>
      </c>
      <c r="C392" s="151" t="s">
        <v>586</v>
      </c>
      <c r="D392" s="151" t="s">
        <v>359</v>
      </c>
      <c r="E392" s="151" t="s">
        <v>360</v>
      </c>
      <c r="F392" s="151" t="s">
        <v>361</v>
      </c>
      <c r="G392" s="151" t="b">
        <v>0</v>
      </c>
      <c r="H392" s="151" t="s">
        <v>725</v>
      </c>
      <c r="I392" s="151">
        <v>1.1000000000000001</v>
      </c>
      <c r="J392" s="151">
        <f>VALUE(_xlfn.IFS(Table242[[#This Row],[Temperatures Delivered]]="Cold Only", "1", Table242[[#This Row],[Temperatures Delivered]]="Cook (ambient) &amp; Cold", "2",Table242[[#This Row],[Temperatures Delivered]]="Hot &amp; Cold", "3"))</f>
        <v>2</v>
      </c>
      <c r="K392" s="152">
        <v>40449</v>
      </c>
      <c r="M392" s="86"/>
    </row>
    <row r="393" spans="2:13" ht="13">
      <c r="B393" s="151" t="s">
        <v>296</v>
      </c>
      <c r="C393" s="151">
        <v>601153</v>
      </c>
      <c r="D393" s="151" t="s">
        <v>359</v>
      </c>
      <c r="E393" s="151" t="s">
        <v>360</v>
      </c>
      <c r="F393" s="151" t="s">
        <v>361</v>
      </c>
      <c r="G393" s="151" t="b">
        <v>0</v>
      </c>
      <c r="H393" s="151" t="s">
        <v>39</v>
      </c>
      <c r="I393" s="151">
        <v>0.7</v>
      </c>
      <c r="J393" s="151">
        <f>VALUE(_xlfn.IFS(Table242[[#This Row],[Temperatures Delivered]]="Cold Only", "1", Table242[[#This Row],[Temperatures Delivered]]="Cook (ambient) &amp; Cold", "2",Table242[[#This Row],[Temperatures Delivered]]="Hot &amp; Cold", "3"))</f>
        <v>3</v>
      </c>
      <c r="K393" s="152">
        <v>41899</v>
      </c>
      <c r="M393" s="86"/>
    </row>
    <row r="394" spans="2:13" ht="13">
      <c r="B394" s="151" t="s">
        <v>505</v>
      </c>
      <c r="C394" s="151" t="s">
        <v>525</v>
      </c>
      <c r="D394" s="151" t="s">
        <v>359</v>
      </c>
      <c r="E394" s="151" t="s">
        <v>360</v>
      </c>
      <c r="F394" s="151" t="s">
        <v>361</v>
      </c>
      <c r="G394" s="151" t="b">
        <v>0</v>
      </c>
      <c r="H394" s="151" t="s">
        <v>39</v>
      </c>
      <c r="I394" s="151">
        <v>0.9</v>
      </c>
      <c r="J394" s="151">
        <f>VALUE(_xlfn.IFS(Table242[[#This Row],[Temperatures Delivered]]="Cold Only", "1", Table242[[#This Row],[Temperatures Delivered]]="Cook (ambient) &amp; Cold", "2",Table242[[#This Row],[Temperatures Delivered]]="Hot &amp; Cold", "3"))</f>
        <v>3</v>
      </c>
      <c r="K394" s="152">
        <v>40672</v>
      </c>
      <c r="M394" s="86"/>
    </row>
    <row r="395" spans="2:13" ht="26">
      <c r="B395" s="151" t="s">
        <v>503</v>
      </c>
      <c r="C395" s="151" t="s">
        <v>587</v>
      </c>
      <c r="D395" s="151" t="s">
        <v>359</v>
      </c>
      <c r="E395" s="151" t="s">
        <v>360</v>
      </c>
      <c r="F395" s="151" t="s">
        <v>361</v>
      </c>
      <c r="G395" s="151" t="b">
        <v>0</v>
      </c>
      <c r="H395" s="151" t="s">
        <v>725</v>
      </c>
      <c r="I395" s="151">
        <v>1.1000000000000001</v>
      </c>
      <c r="J395" s="151">
        <f>VALUE(_xlfn.IFS(Table242[[#This Row],[Temperatures Delivered]]="Cold Only", "1", Table242[[#This Row],[Temperatures Delivered]]="Cook (ambient) &amp; Cold", "2",Table242[[#This Row],[Temperatures Delivered]]="Hot &amp; Cold", "3"))</f>
        <v>2</v>
      </c>
      <c r="K395" s="152">
        <v>40449</v>
      </c>
      <c r="M395" s="86"/>
    </row>
    <row r="396" spans="2:13" ht="13">
      <c r="B396" s="151" t="s">
        <v>501</v>
      </c>
      <c r="C396" s="151" t="s">
        <v>588</v>
      </c>
      <c r="D396" s="151" t="s">
        <v>359</v>
      </c>
      <c r="E396" s="151" t="s">
        <v>360</v>
      </c>
      <c r="F396" s="151" t="s">
        <v>361</v>
      </c>
      <c r="G396" s="151" t="b">
        <v>0</v>
      </c>
      <c r="H396" s="151" t="s">
        <v>39</v>
      </c>
      <c r="I396" s="151">
        <v>1.1000000000000001</v>
      </c>
      <c r="J396" s="151">
        <f>VALUE(_xlfn.IFS(Table242[[#This Row],[Temperatures Delivered]]="Cold Only", "1", Table242[[#This Row],[Temperatures Delivered]]="Cook (ambient) &amp; Cold", "2",Table242[[#This Row],[Temperatures Delivered]]="Hot &amp; Cold", "3"))</f>
        <v>3</v>
      </c>
      <c r="K396" s="152">
        <v>40295</v>
      </c>
      <c r="M396" s="86"/>
    </row>
    <row r="397" spans="2:13" ht="13">
      <c r="B397" s="151" t="s">
        <v>297</v>
      </c>
      <c r="C397" s="151">
        <v>601166</v>
      </c>
      <c r="D397" s="151" t="s">
        <v>359</v>
      </c>
      <c r="E397" s="151" t="s">
        <v>360</v>
      </c>
      <c r="F397" s="151" t="s">
        <v>361</v>
      </c>
      <c r="G397" s="151" t="b">
        <v>0</v>
      </c>
      <c r="H397" s="151" t="s">
        <v>39</v>
      </c>
      <c r="I397" s="151">
        <v>0.8</v>
      </c>
      <c r="J397" s="151">
        <f>VALUE(_xlfn.IFS(Table242[[#This Row],[Temperatures Delivered]]="Cold Only", "1", Table242[[#This Row],[Temperatures Delivered]]="Cook (ambient) &amp; Cold", "2",Table242[[#This Row],[Temperatures Delivered]]="Hot &amp; Cold", "3"))</f>
        <v>3</v>
      </c>
      <c r="K397" s="152">
        <v>41887</v>
      </c>
      <c r="M397" s="86"/>
    </row>
    <row r="398" spans="2:13" ht="13">
      <c r="B398" s="151" t="s">
        <v>507</v>
      </c>
      <c r="C398" s="151" t="s">
        <v>537</v>
      </c>
      <c r="D398" s="151" t="s">
        <v>359</v>
      </c>
      <c r="E398" s="151" t="s">
        <v>360</v>
      </c>
      <c r="F398" s="151" t="s">
        <v>361</v>
      </c>
      <c r="G398" s="151" t="b">
        <v>0</v>
      </c>
      <c r="H398" s="151" t="s">
        <v>39</v>
      </c>
      <c r="I398" s="151">
        <v>1.1000000000000001</v>
      </c>
      <c r="J398" s="151">
        <f>VALUE(_xlfn.IFS(Table242[[#This Row],[Temperatures Delivered]]="Cold Only", "1", Table242[[#This Row],[Temperatures Delivered]]="Cook (ambient) &amp; Cold", "2",Table242[[#This Row],[Temperatures Delivered]]="Hot &amp; Cold", "3"))</f>
        <v>3</v>
      </c>
      <c r="K398" s="152">
        <v>40295</v>
      </c>
      <c r="M398" s="86"/>
    </row>
    <row r="399" spans="2:13" ht="13">
      <c r="B399" s="151" t="s">
        <v>524</v>
      </c>
      <c r="C399" s="151" t="s">
        <v>589</v>
      </c>
      <c r="D399" s="151" t="s">
        <v>359</v>
      </c>
      <c r="E399" s="151" t="s">
        <v>360</v>
      </c>
      <c r="F399" s="151" t="s">
        <v>361</v>
      </c>
      <c r="G399" s="151" t="b">
        <v>0</v>
      </c>
      <c r="H399" s="151" t="s">
        <v>39</v>
      </c>
      <c r="I399" s="151">
        <v>0.9</v>
      </c>
      <c r="J399" s="151">
        <f>VALUE(_xlfn.IFS(Table242[[#This Row],[Temperatures Delivered]]="Cold Only", "1", Table242[[#This Row],[Temperatures Delivered]]="Cook (ambient) &amp; Cold", "2",Table242[[#This Row],[Temperatures Delivered]]="Hot &amp; Cold", "3"))</f>
        <v>3</v>
      </c>
      <c r="K399" s="152">
        <v>40672</v>
      </c>
      <c r="M399" s="86"/>
    </row>
    <row r="400" spans="2:13" ht="13">
      <c r="B400" s="151" t="s">
        <v>514</v>
      </c>
      <c r="C400" s="151" t="s">
        <v>569</v>
      </c>
      <c r="D400" s="151" t="s">
        <v>359</v>
      </c>
      <c r="E400" s="151" t="s">
        <v>360</v>
      </c>
      <c r="F400" s="151" t="s">
        <v>361</v>
      </c>
      <c r="G400" s="151" t="b">
        <v>0</v>
      </c>
      <c r="H400" s="151" t="s">
        <v>39</v>
      </c>
      <c r="I400" s="151">
        <v>0.9</v>
      </c>
      <c r="J400" s="151">
        <f>VALUE(_xlfn.IFS(Table242[[#This Row],[Temperatures Delivered]]="Cold Only", "1", Table242[[#This Row],[Temperatures Delivered]]="Cook (ambient) &amp; Cold", "2",Table242[[#This Row],[Temperatures Delivered]]="Hot &amp; Cold", "3"))</f>
        <v>3</v>
      </c>
      <c r="K400" s="152">
        <v>40680</v>
      </c>
      <c r="M400" s="86"/>
    </row>
    <row r="401" spans="2:13" ht="13">
      <c r="B401" s="151" t="s">
        <v>297</v>
      </c>
      <c r="C401" s="151">
        <v>601160</v>
      </c>
      <c r="D401" s="151" t="s">
        <v>359</v>
      </c>
      <c r="E401" s="151" t="s">
        <v>360</v>
      </c>
      <c r="F401" s="151" t="s">
        <v>361</v>
      </c>
      <c r="G401" s="151" t="b">
        <v>0</v>
      </c>
      <c r="H401" s="151" t="s">
        <v>39</v>
      </c>
      <c r="I401" s="151">
        <v>0.8</v>
      </c>
      <c r="J401" s="151">
        <f>VALUE(_xlfn.IFS(Table242[[#This Row],[Temperatures Delivered]]="Cold Only", "1", Table242[[#This Row],[Temperatures Delivered]]="Cook (ambient) &amp; Cold", "2",Table242[[#This Row],[Temperatures Delivered]]="Hot &amp; Cold", "3"))</f>
        <v>3</v>
      </c>
      <c r="K401" s="152">
        <v>42033</v>
      </c>
      <c r="M401" s="86"/>
    </row>
    <row r="402" spans="2:13" ht="13">
      <c r="B402" s="151" t="s">
        <v>536</v>
      </c>
      <c r="C402" s="151" t="s">
        <v>552</v>
      </c>
      <c r="D402" s="151" t="s">
        <v>359</v>
      </c>
      <c r="E402" s="151" t="s">
        <v>360</v>
      </c>
      <c r="F402" s="151" t="s">
        <v>361</v>
      </c>
      <c r="G402" s="151" t="b">
        <v>0</v>
      </c>
      <c r="H402" s="151" t="s">
        <v>39</v>
      </c>
      <c r="I402" s="151">
        <v>1.1000000000000001</v>
      </c>
      <c r="J402" s="151">
        <f>VALUE(_xlfn.IFS(Table242[[#This Row],[Temperatures Delivered]]="Cold Only", "1", Table242[[#This Row],[Temperatures Delivered]]="Cook (ambient) &amp; Cold", "2",Table242[[#This Row],[Temperatures Delivered]]="Hot &amp; Cold", "3"))</f>
        <v>3</v>
      </c>
      <c r="K402" s="152">
        <v>40295</v>
      </c>
      <c r="M402" s="86"/>
    </row>
    <row r="403" spans="2:13" ht="13">
      <c r="B403" s="151" t="s">
        <v>59</v>
      </c>
      <c r="C403" s="151" t="s">
        <v>590</v>
      </c>
      <c r="D403" s="151" t="s">
        <v>359</v>
      </c>
      <c r="E403" s="151" t="s">
        <v>360</v>
      </c>
      <c r="F403" s="151" t="s">
        <v>361</v>
      </c>
      <c r="G403" s="151" t="b">
        <v>0</v>
      </c>
      <c r="H403" s="151" t="s">
        <v>39</v>
      </c>
      <c r="I403" s="151">
        <v>0.9</v>
      </c>
      <c r="J403" s="151">
        <f>VALUE(_xlfn.IFS(Table242[[#This Row],[Temperatures Delivered]]="Cold Only", "1", Table242[[#This Row],[Temperatures Delivered]]="Cook (ambient) &amp; Cold", "2",Table242[[#This Row],[Temperatures Delivered]]="Hot &amp; Cold", "3"))</f>
        <v>3</v>
      </c>
      <c r="K403" s="152">
        <v>40680</v>
      </c>
      <c r="M403" s="86"/>
    </row>
    <row r="404" spans="2:13" ht="13">
      <c r="B404" s="151" t="s">
        <v>503</v>
      </c>
      <c r="C404" s="151" t="s">
        <v>575</v>
      </c>
      <c r="D404" s="151" t="s">
        <v>359</v>
      </c>
      <c r="E404" s="151" t="s">
        <v>360</v>
      </c>
      <c r="F404" s="151" t="s">
        <v>361</v>
      </c>
      <c r="G404" s="151" t="b">
        <v>0</v>
      </c>
      <c r="H404" s="151" t="s">
        <v>39</v>
      </c>
      <c r="I404" s="151">
        <v>1.1000000000000001</v>
      </c>
      <c r="J404" s="151">
        <f>VALUE(_xlfn.IFS(Table242[[#This Row],[Temperatures Delivered]]="Cold Only", "1", Table242[[#This Row],[Temperatures Delivered]]="Cook (ambient) &amp; Cold", "2",Table242[[#This Row],[Temperatures Delivered]]="Hot &amp; Cold", "3"))</f>
        <v>3</v>
      </c>
      <c r="K404" s="152">
        <v>40242</v>
      </c>
      <c r="M404" s="86"/>
    </row>
    <row r="405" spans="2:13" ht="13">
      <c r="B405" s="151" t="s">
        <v>507</v>
      </c>
      <c r="C405" s="151" t="s">
        <v>591</v>
      </c>
      <c r="D405" s="151" t="s">
        <v>359</v>
      </c>
      <c r="E405" s="151" t="s">
        <v>360</v>
      </c>
      <c r="F405" s="151" t="s">
        <v>361</v>
      </c>
      <c r="G405" s="151" t="b">
        <v>0</v>
      </c>
      <c r="H405" s="151" t="s">
        <v>39</v>
      </c>
      <c r="I405" s="151">
        <v>1.1000000000000001</v>
      </c>
      <c r="J405" s="151">
        <f>VALUE(_xlfn.IFS(Table242[[#This Row],[Temperatures Delivered]]="Cold Only", "1", Table242[[#This Row],[Temperatures Delivered]]="Cook (ambient) &amp; Cold", "2",Table242[[#This Row],[Temperatures Delivered]]="Hot &amp; Cold", "3"))</f>
        <v>3</v>
      </c>
      <c r="K405" s="152">
        <v>40295</v>
      </c>
      <c r="M405" s="86"/>
    </row>
    <row r="406" spans="2:13" ht="13">
      <c r="B406" s="151" t="s">
        <v>59</v>
      </c>
      <c r="C406" s="151" t="s">
        <v>506</v>
      </c>
      <c r="D406" s="151" t="s">
        <v>359</v>
      </c>
      <c r="E406" s="151" t="s">
        <v>360</v>
      </c>
      <c r="F406" s="151" t="s">
        <v>361</v>
      </c>
      <c r="G406" s="151" t="b">
        <v>0</v>
      </c>
      <c r="H406" s="151" t="s">
        <v>39</v>
      </c>
      <c r="I406" s="151">
        <v>0.9</v>
      </c>
      <c r="J406" s="151">
        <f>VALUE(_xlfn.IFS(Table242[[#This Row],[Temperatures Delivered]]="Cold Only", "1", Table242[[#This Row],[Temperatures Delivered]]="Cook (ambient) &amp; Cold", "2",Table242[[#This Row],[Temperatures Delivered]]="Hot &amp; Cold", "3"))</f>
        <v>3</v>
      </c>
      <c r="K406" s="152">
        <v>40680</v>
      </c>
      <c r="M406" s="86"/>
    </row>
    <row r="407" spans="2:13" ht="13">
      <c r="B407" s="151" t="s">
        <v>362</v>
      </c>
      <c r="C407" s="151" t="s">
        <v>515</v>
      </c>
      <c r="D407" s="151" t="s">
        <v>359</v>
      </c>
      <c r="E407" s="151" t="s">
        <v>360</v>
      </c>
      <c r="F407" s="151" t="s">
        <v>361</v>
      </c>
      <c r="G407" s="151" t="b">
        <v>0</v>
      </c>
      <c r="H407" s="151" t="s">
        <v>39</v>
      </c>
      <c r="I407" s="151">
        <v>0.9</v>
      </c>
      <c r="J407" s="151">
        <f>VALUE(_xlfn.IFS(Table242[[#This Row],[Temperatures Delivered]]="Cold Only", "1", Table242[[#This Row],[Temperatures Delivered]]="Cook (ambient) &amp; Cold", "2",Table242[[#This Row],[Temperatures Delivered]]="Hot &amp; Cold", "3"))</f>
        <v>3</v>
      </c>
      <c r="K407" s="152">
        <v>40672</v>
      </c>
      <c r="M407" s="86"/>
    </row>
    <row r="408" spans="2:13" ht="13">
      <c r="B408" s="151" t="s">
        <v>116</v>
      </c>
      <c r="C408" s="151" t="s">
        <v>592</v>
      </c>
      <c r="D408" s="151" t="s">
        <v>359</v>
      </c>
      <c r="E408" s="151" t="s">
        <v>360</v>
      </c>
      <c r="F408" s="151" t="s">
        <v>361</v>
      </c>
      <c r="G408" s="151" t="b">
        <v>0</v>
      </c>
      <c r="H408" s="151" t="s">
        <v>39</v>
      </c>
      <c r="I408" s="151">
        <v>0.6</v>
      </c>
      <c r="J408" s="151">
        <f>VALUE(_xlfn.IFS(Table242[[#This Row],[Temperatures Delivered]]="Cold Only", "1", Table242[[#This Row],[Temperatures Delivered]]="Cook (ambient) &amp; Cold", "2",Table242[[#This Row],[Temperatures Delivered]]="Hot &amp; Cold", "3"))</f>
        <v>3</v>
      </c>
      <c r="K408" s="152">
        <v>42219</v>
      </c>
      <c r="M408" s="86"/>
    </row>
    <row r="409" spans="2:13" ht="13">
      <c r="B409" s="151" t="s">
        <v>507</v>
      </c>
      <c r="C409" s="151" t="s">
        <v>593</v>
      </c>
      <c r="D409" s="151" t="s">
        <v>359</v>
      </c>
      <c r="E409" s="151" t="s">
        <v>360</v>
      </c>
      <c r="F409" s="151" t="s">
        <v>361</v>
      </c>
      <c r="G409" s="151" t="b">
        <v>0</v>
      </c>
      <c r="H409" s="151" t="s">
        <v>39</v>
      </c>
      <c r="I409" s="151">
        <v>1.1000000000000001</v>
      </c>
      <c r="J409" s="151">
        <f>VALUE(_xlfn.IFS(Table242[[#This Row],[Temperatures Delivered]]="Cold Only", "1", Table242[[#This Row],[Temperatures Delivered]]="Cook (ambient) &amp; Cold", "2",Table242[[#This Row],[Temperatures Delivered]]="Hot &amp; Cold", "3"))</f>
        <v>3</v>
      </c>
      <c r="K409" s="152">
        <v>40295</v>
      </c>
      <c r="M409" s="86"/>
    </row>
    <row r="410" spans="2:13" ht="39">
      <c r="B410" s="151" t="s">
        <v>546</v>
      </c>
      <c r="C410" s="151" t="s">
        <v>594</v>
      </c>
      <c r="D410" s="151" t="s">
        <v>359</v>
      </c>
      <c r="E410" s="151" t="s">
        <v>360</v>
      </c>
      <c r="F410" s="151" t="s">
        <v>361</v>
      </c>
      <c r="G410" s="151" t="b">
        <v>0</v>
      </c>
      <c r="H410" s="151" t="s">
        <v>39</v>
      </c>
      <c r="I410" s="151">
        <v>0.9</v>
      </c>
      <c r="J410" s="151">
        <f>VALUE(_xlfn.IFS(Table242[[#This Row],[Temperatures Delivered]]="Cold Only", "1", Table242[[#This Row],[Temperatures Delivered]]="Cook (ambient) &amp; Cold", "2",Table242[[#This Row],[Temperatures Delivered]]="Hot &amp; Cold", "3"))</f>
        <v>3</v>
      </c>
      <c r="K410" s="152">
        <v>40672</v>
      </c>
      <c r="M410" s="86"/>
    </row>
    <row r="411" spans="2:13" ht="13">
      <c r="B411" s="151" t="s">
        <v>362</v>
      </c>
      <c r="C411" s="151" t="s">
        <v>595</v>
      </c>
      <c r="D411" s="151" t="s">
        <v>359</v>
      </c>
      <c r="E411" s="151" t="s">
        <v>360</v>
      </c>
      <c r="F411" s="151" t="s">
        <v>361</v>
      </c>
      <c r="G411" s="151" t="b">
        <v>0</v>
      </c>
      <c r="H411" s="151" t="s">
        <v>39</v>
      </c>
      <c r="I411" s="151">
        <v>0.9</v>
      </c>
      <c r="J411" s="151">
        <f>VALUE(_xlfn.IFS(Table242[[#This Row],[Temperatures Delivered]]="Cold Only", "1", Table242[[#This Row],[Temperatures Delivered]]="Cook (ambient) &amp; Cold", "2",Table242[[#This Row],[Temperatures Delivered]]="Hot &amp; Cold", "3"))</f>
        <v>3</v>
      </c>
      <c r="K411" s="152">
        <v>40672</v>
      </c>
      <c r="M411" s="86"/>
    </row>
    <row r="412" spans="2:13" ht="13">
      <c r="B412" s="151" t="s">
        <v>503</v>
      </c>
      <c r="C412" s="151" t="s">
        <v>539</v>
      </c>
      <c r="D412" s="151" t="s">
        <v>359</v>
      </c>
      <c r="E412" s="151" t="s">
        <v>360</v>
      </c>
      <c r="F412" s="151" t="s">
        <v>361</v>
      </c>
      <c r="G412" s="151" t="b">
        <v>0</v>
      </c>
      <c r="H412" s="151" t="s">
        <v>39</v>
      </c>
      <c r="I412" s="151">
        <v>1.1000000000000001</v>
      </c>
      <c r="J412" s="151">
        <f>VALUE(_xlfn.IFS(Table242[[#This Row],[Temperatures Delivered]]="Cold Only", "1", Table242[[#This Row],[Temperatures Delivered]]="Cook (ambient) &amp; Cold", "2",Table242[[#This Row],[Temperatures Delivered]]="Hot &amp; Cold", "3"))</f>
        <v>3</v>
      </c>
      <c r="K412" s="152">
        <v>40242</v>
      </c>
      <c r="M412" s="86"/>
    </row>
    <row r="413" spans="2:13" ht="13">
      <c r="B413" s="151" t="s">
        <v>503</v>
      </c>
      <c r="C413" s="151" t="s">
        <v>547</v>
      </c>
      <c r="D413" s="151" t="s">
        <v>391</v>
      </c>
      <c r="E413" s="151" t="s">
        <v>360</v>
      </c>
      <c r="F413" s="151" t="s">
        <v>361</v>
      </c>
      <c r="G413" s="151" t="b">
        <v>0</v>
      </c>
      <c r="H413" s="151" t="s">
        <v>39</v>
      </c>
      <c r="I413" s="151">
        <v>1.1000000000000001</v>
      </c>
      <c r="J413" s="151">
        <f>VALUE(_xlfn.IFS(Table242[[#This Row],[Temperatures Delivered]]="Cold Only", "1", Table242[[#This Row],[Temperatures Delivered]]="Cook (ambient) &amp; Cold", "2",Table242[[#This Row],[Temperatures Delivered]]="Hot &amp; Cold", "3"))</f>
        <v>3</v>
      </c>
      <c r="K413" s="152">
        <v>40295</v>
      </c>
      <c r="M413" s="86"/>
    </row>
    <row r="414" spans="2:13" ht="13">
      <c r="B414" s="151" t="s">
        <v>524</v>
      </c>
      <c r="C414" s="151" t="s">
        <v>565</v>
      </c>
      <c r="D414" s="151" t="s">
        <v>359</v>
      </c>
      <c r="E414" s="151" t="s">
        <v>360</v>
      </c>
      <c r="F414" s="151" t="s">
        <v>361</v>
      </c>
      <c r="G414" s="151" t="b">
        <v>0</v>
      </c>
      <c r="H414" s="151" t="s">
        <v>39</v>
      </c>
      <c r="I414" s="151">
        <v>0.9</v>
      </c>
      <c r="J414" s="151">
        <f>VALUE(_xlfn.IFS(Table242[[#This Row],[Temperatures Delivered]]="Cold Only", "1", Table242[[#This Row],[Temperatures Delivered]]="Cook (ambient) &amp; Cold", "2",Table242[[#This Row],[Temperatures Delivered]]="Hot &amp; Cold", "3"))</f>
        <v>3</v>
      </c>
      <c r="K414" s="152">
        <v>40672</v>
      </c>
      <c r="M414" s="86"/>
    </row>
    <row r="415" spans="2:13" ht="13">
      <c r="B415" s="151" t="s">
        <v>507</v>
      </c>
      <c r="C415" s="151" t="s">
        <v>596</v>
      </c>
      <c r="D415" s="151" t="s">
        <v>359</v>
      </c>
      <c r="E415" s="151" t="s">
        <v>360</v>
      </c>
      <c r="F415" s="151" t="s">
        <v>361</v>
      </c>
      <c r="G415" s="151" t="b">
        <v>0</v>
      </c>
      <c r="H415" s="151" t="s">
        <v>39</v>
      </c>
      <c r="I415" s="151">
        <v>1.1000000000000001</v>
      </c>
      <c r="J415" s="151">
        <f>VALUE(_xlfn.IFS(Table242[[#This Row],[Temperatures Delivered]]="Cold Only", "1", Table242[[#This Row],[Temperatures Delivered]]="Cook (ambient) &amp; Cold", "2",Table242[[#This Row],[Temperatures Delivered]]="Hot &amp; Cold", "3"))</f>
        <v>3</v>
      </c>
      <c r="K415" s="152">
        <v>40295</v>
      </c>
      <c r="M415" s="86"/>
    </row>
    <row r="416" spans="2:13" ht="13">
      <c r="B416" s="151" t="s">
        <v>296</v>
      </c>
      <c r="C416" s="151">
        <v>601171</v>
      </c>
      <c r="D416" s="151" t="s">
        <v>359</v>
      </c>
      <c r="E416" s="151" t="s">
        <v>360</v>
      </c>
      <c r="F416" s="151" t="s">
        <v>361</v>
      </c>
      <c r="G416" s="151" t="b">
        <v>0</v>
      </c>
      <c r="H416" s="151" t="s">
        <v>39</v>
      </c>
      <c r="I416" s="151">
        <v>0.8</v>
      </c>
      <c r="J416" s="151">
        <f>VALUE(_xlfn.IFS(Table242[[#This Row],[Temperatures Delivered]]="Cold Only", "1", Table242[[#This Row],[Temperatures Delivered]]="Cook (ambient) &amp; Cold", "2",Table242[[#This Row],[Temperatures Delivered]]="Hot &amp; Cold", "3"))</f>
        <v>3</v>
      </c>
      <c r="K416" s="152">
        <v>41899</v>
      </c>
      <c r="M416" s="86"/>
    </row>
    <row r="417" spans="2:13" ht="13">
      <c r="B417" s="151" t="s">
        <v>297</v>
      </c>
      <c r="C417" s="151">
        <v>601176</v>
      </c>
      <c r="D417" s="151" t="s">
        <v>359</v>
      </c>
      <c r="E417" s="151" t="s">
        <v>360</v>
      </c>
      <c r="F417" s="151" t="s">
        <v>361</v>
      </c>
      <c r="G417" s="151" t="b">
        <v>0</v>
      </c>
      <c r="H417" s="151" t="s">
        <v>39</v>
      </c>
      <c r="I417" s="151">
        <v>0.8</v>
      </c>
      <c r="J417" s="151">
        <f>VALUE(_xlfn.IFS(Table242[[#This Row],[Temperatures Delivered]]="Cold Only", "1", Table242[[#This Row],[Temperatures Delivered]]="Cook (ambient) &amp; Cold", "2",Table242[[#This Row],[Temperatures Delivered]]="Hot &amp; Cold", "3"))</f>
        <v>3</v>
      </c>
      <c r="K417" s="152">
        <v>41887</v>
      </c>
      <c r="M417" s="86"/>
    </row>
    <row r="418" spans="2:13" ht="13">
      <c r="B418" s="151" t="s">
        <v>297</v>
      </c>
      <c r="C418" s="151">
        <v>900183</v>
      </c>
      <c r="D418" s="151" t="s">
        <v>359</v>
      </c>
      <c r="E418" s="151" t="s">
        <v>360</v>
      </c>
      <c r="F418" s="151" t="s">
        <v>361</v>
      </c>
      <c r="G418" s="151" t="b">
        <v>0</v>
      </c>
      <c r="H418" s="151" t="s">
        <v>39</v>
      </c>
      <c r="I418" s="151">
        <v>0.7</v>
      </c>
      <c r="J418" s="151">
        <f>VALUE(_xlfn.IFS(Table242[[#This Row],[Temperatures Delivered]]="Cold Only", "1", Table242[[#This Row],[Temperatures Delivered]]="Cook (ambient) &amp; Cold", "2",Table242[[#This Row],[Temperatures Delivered]]="Hot &amp; Cold", "3"))</f>
        <v>3</v>
      </c>
      <c r="K418" s="152">
        <v>42033</v>
      </c>
      <c r="M418" s="86"/>
    </row>
    <row r="419" spans="2:13" ht="13">
      <c r="B419" s="151" t="s">
        <v>503</v>
      </c>
      <c r="C419" s="151" t="s">
        <v>597</v>
      </c>
      <c r="D419" s="151" t="s">
        <v>359</v>
      </c>
      <c r="E419" s="151" t="s">
        <v>360</v>
      </c>
      <c r="F419" s="151" t="s">
        <v>361</v>
      </c>
      <c r="G419" s="151" t="b">
        <v>0</v>
      </c>
      <c r="H419" s="151" t="s">
        <v>39</v>
      </c>
      <c r="I419" s="151">
        <v>1.1000000000000001</v>
      </c>
      <c r="J419" s="151">
        <f>VALUE(_xlfn.IFS(Table242[[#This Row],[Temperatures Delivered]]="Cold Only", "1", Table242[[#This Row],[Temperatures Delivered]]="Cook (ambient) &amp; Cold", "2",Table242[[#This Row],[Temperatures Delivered]]="Hot &amp; Cold", "3"))</f>
        <v>3</v>
      </c>
      <c r="K419" s="152">
        <v>40242</v>
      </c>
      <c r="M419" s="86"/>
    </row>
    <row r="420" spans="2:13" ht="13">
      <c r="B420" s="151" t="s">
        <v>297</v>
      </c>
      <c r="C420" s="151">
        <v>601168</v>
      </c>
      <c r="D420" s="151" t="s">
        <v>359</v>
      </c>
      <c r="E420" s="151" t="s">
        <v>360</v>
      </c>
      <c r="F420" s="151" t="s">
        <v>361</v>
      </c>
      <c r="G420" s="151" t="b">
        <v>0</v>
      </c>
      <c r="H420" s="151" t="s">
        <v>39</v>
      </c>
      <c r="I420" s="151">
        <v>0.8</v>
      </c>
      <c r="J420" s="151">
        <f>VALUE(_xlfn.IFS(Table242[[#This Row],[Temperatures Delivered]]="Cold Only", "1", Table242[[#This Row],[Temperatures Delivered]]="Cook (ambient) &amp; Cold", "2",Table242[[#This Row],[Temperatures Delivered]]="Hot &amp; Cold", "3"))</f>
        <v>3</v>
      </c>
      <c r="K420" s="152">
        <v>41887</v>
      </c>
      <c r="M420" s="86"/>
    </row>
    <row r="421" spans="2:13" ht="13">
      <c r="B421" s="151" t="s">
        <v>503</v>
      </c>
      <c r="C421" s="151" t="s">
        <v>568</v>
      </c>
      <c r="D421" s="151" t="s">
        <v>359</v>
      </c>
      <c r="E421" s="151" t="s">
        <v>360</v>
      </c>
      <c r="F421" s="151" t="s">
        <v>361</v>
      </c>
      <c r="G421" s="151" t="b">
        <v>0</v>
      </c>
      <c r="H421" s="151" t="s">
        <v>39</v>
      </c>
      <c r="I421" s="151">
        <v>1.1000000000000001</v>
      </c>
      <c r="J421" s="151">
        <f>VALUE(_xlfn.IFS(Table242[[#This Row],[Temperatures Delivered]]="Cold Only", "1", Table242[[#This Row],[Temperatures Delivered]]="Cook (ambient) &amp; Cold", "2",Table242[[#This Row],[Temperatures Delivered]]="Hot &amp; Cold", "3"))</f>
        <v>3</v>
      </c>
      <c r="K421" s="152">
        <v>40242</v>
      </c>
      <c r="M421" s="86"/>
    </row>
    <row r="422" spans="2:13" ht="26">
      <c r="B422" s="151" t="s">
        <v>507</v>
      </c>
      <c r="C422" s="151" t="s">
        <v>598</v>
      </c>
      <c r="D422" s="151" t="s">
        <v>359</v>
      </c>
      <c r="E422" s="151" t="s">
        <v>360</v>
      </c>
      <c r="F422" s="151" t="s">
        <v>361</v>
      </c>
      <c r="G422" s="151" t="b">
        <v>0</v>
      </c>
      <c r="H422" s="151" t="s">
        <v>725</v>
      </c>
      <c r="I422" s="151">
        <v>1.1000000000000001</v>
      </c>
      <c r="J422" s="151">
        <f>VALUE(_xlfn.IFS(Table242[[#This Row],[Temperatures Delivered]]="Cold Only", "1", Table242[[#This Row],[Temperatures Delivered]]="Cook (ambient) &amp; Cold", "2",Table242[[#This Row],[Temperatures Delivered]]="Hot &amp; Cold", "3"))</f>
        <v>2</v>
      </c>
      <c r="K422" s="152">
        <v>40449</v>
      </c>
      <c r="M422" s="86"/>
    </row>
    <row r="423" spans="2:13" ht="13">
      <c r="B423" s="151" t="s">
        <v>514</v>
      </c>
      <c r="C423" s="151" t="s">
        <v>599</v>
      </c>
      <c r="D423" s="151" t="s">
        <v>359</v>
      </c>
      <c r="E423" s="151" t="s">
        <v>360</v>
      </c>
      <c r="F423" s="151" t="s">
        <v>361</v>
      </c>
      <c r="G423" s="151" t="b">
        <v>0</v>
      </c>
      <c r="H423" s="151" t="s">
        <v>39</v>
      </c>
      <c r="I423" s="151">
        <v>0.9</v>
      </c>
      <c r="J423" s="151">
        <f>VALUE(_xlfn.IFS(Table242[[#This Row],[Temperatures Delivered]]="Cold Only", "1", Table242[[#This Row],[Temperatures Delivered]]="Cook (ambient) &amp; Cold", "2",Table242[[#This Row],[Temperatures Delivered]]="Hot &amp; Cold", "3"))</f>
        <v>3</v>
      </c>
      <c r="K423" s="152">
        <v>40680</v>
      </c>
      <c r="M423" s="86"/>
    </row>
    <row r="424" spans="2:13" ht="13">
      <c r="B424" s="151" t="s">
        <v>297</v>
      </c>
      <c r="C424" s="151">
        <v>601086</v>
      </c>
      <c r="D424" s="151" t="s">
        <v>359</v>
      </c>
      <c r="E424" s="151" t="s">
        <v>360</v>
      </c>
      <c r="F424" s="151" t="s">
        <v>361</v>
      </c>
      <c r="G424" s="151" t="b">
        <v>0</v>
      </c>
      <c r="H424" s="151" t="s">
        <v>39</v>
      </c>
      <c r="I424" s="151">
        <v>0.7</v>
      </c>
      <c r="J424" s="151">
        <f>VALUE(_xlfn.IFS(Table242[[#This Row],[Temperatures Delivered]]="Cold Only", "1", Table242[[#This Row],[Temperatures Delivered]]="Cook (ambient) &amp; Cold", "2",Table242[[#This Row],[Temperatures Delivered]]="Hot &amp; Cold", "3"))</f>
        <v>3</v>
      </c>
      <c r="K424" s="152">
        <v>41887</v>
      </c>
      <c r="M424" s="86"/>
    </row>
    <row r="425" spans="2:13" ht="13">
      <c r="B425" s="151" t="s">
        <v>503</v>
      </c>
      <c r="C425" s="151" t="s">
        <v>600</v>
      </c>
      <c r="D425" s="151" t="s">
        <v>391</v>
      </c>
      <c r="E425" s="151" t="s">
        <v>360</v>
      </c>
      <c r="F425" s="151" t="s">
        <v>361</v>
      </c>
      <c r="G425" s="151" t="b">
        <v>0</v>
      </c>
      <c r="H425" s="151" t="s">
        <v>39</v>
      </c>
      <c r="I425" s="151">
        <v>1.1000000000000001</v>
      </c>
      <c r="J425" s="151">
        <f>VALUE(_xlfn.IFS(Table242[[#This Row],[Temperatures Delivered]]="Cold Only", "1", Table242[[#This Row],[Temperatures Delivered]]="Cook (ambient) &amp; Cold", "2",Table242[[#This Row],[Temperatures Delivered]]="Hot &amp; Cold", "3"))</f>
        <v>3</v>
      </c>
      <c r="K425" s="152">
        <v>40295</v>
      </c>
      <c r="M425" s="86"/>
    </row>
    <row r="426" spans="2:13" ht="13">
      <c r="B426" s="151" t="s">
        <v>501</v>
      </c>
      <c r="C426" s="151" t="s">
        <v>567</v>
      </c>
      <c r="D426" s="151" t="s">
        <v>391</v>
      </c>
      <c r="E426" s="151" t="s">
        <v>360</v>
      </c>
      <c r="F426" s="151" t="s">
        <v>361</v>
      </c>
      <c r="G426" s="151" t="b">
        <v>0</v>
      </c>
      <c r="H426" s="151" t="s">
        <v>39</v>
      </c>
      <c r="I426" s="151">
        <v>1.1000000000000001</v>
      </c>
      <c r="J426" s="151">
        <f>VALUE(_xlfn.IFS(Table242[[#This Row],[Temperatures Delivered]]="Cold Only", "1", Table242[[#This Row],[Temperatures Delivered]]="Cook (ambient) &amp; Cold", "2",Table242[[#This Row],[Temperatures Delivered]]="Hot &amp; Cold", "3"))</f>
        <v>3</v>
      </c>
      <c r="K426" s="152">
        <v>40295</v>
      </c>
      <c r="M426" s="86"/>
    </row>
    <row r="427" spans="2:13" ht="13">
      <c r="B427" s="151" t="s">
        <v>297</v>
      </c>
      <c r="C427" s="151">
        <v>601142</v>
      </c>
      <c r="D427" s="151" t="s">
        <v>359</v>
      </c>
      <c r="E427" s="151" t="s">
        <v>360</v>
      </c>
      <c r="F427" s="151" t="s">
        <v>361</v>
      </c>
      <c r="G427" s="151" t="b">
        <v>0</v>
      </c>
      <c r="H427" s="151" t="s">
        <v>39</v>
      </c>
      <c r="I427" s="151">
        <v>0.8</v>
      </c>
      <c r="J427" s="151">
        <f>VALUE(_xlfn.IFS(Table242[[#This Row],[Temperatures Delivered]]="Cold Only", "1", Table242[[#This Row],[Temperatures Delivered]]="Cook (ambient) &amp; Cold", "2",Table242[[#This Row],[Temperatures Delivered]]="Hot &amp; Cold", "3"))</f>
        <v>3</v>
      </c>
      <c r="K427" s="152">
        <v>41899</v>
      </c>
      <c r="M427" s="86"/>
    </row>
    <row r="428" spans="2:13" ht="13">
      <c r="B428" s="151" t="s">
        <v>297</v>
      </c>
      <c r="C428" s="151">
        <v>900130</v>
      </c>
      <c r="D428" s="151" t="s">
        <v>359</v>
      </c>
      <c r="E428" s="151" t="s">
        <v>360</v>
      </c>
      <c r="F428" s="151" t="s">
        <v>361</v>
      </c>
      <c r="G428" s="151" t="b">
        <v>0</v>
      </c>
      <c r="H428" s="151" t="s">
        <v>39</v>
      </c>
      <c r="I428" s="151">
        <v>0.8</v>
      </c>
      <c r="J428" s="151">
        <f>VALUE(_xlfn.IFS(Table242[[#This Row],[Temperatures Delivered]]="Cold Only", "1", Table242[[#This Row],[Temperatures Delivered]]="Cook (ambient) &amp; Cold", "2",Table242[[#This Row],[Temperatures Delivered]]="Hot &amp; Cold", "3"))</f>
        <v>3</v>
      </c>
      <c r="K428" s="152">
        <v>41887</v>
      </c>
      <c r="M428" s="86"/>
    </row>
    <row r="429" spans="2:13" ht="26">
      <c r="B429" s="151" t="s">
        <v>536</v>
      </c>
      <c r="C429" s="151" t="s">
        <v>601</v>
      </c>
      <c r="D429" s="151" t="s">
        <v>359</v>
      </c>
      <c r="E429" s="151" t="s">
        <v>360</v>
      </c>
      <c r="F429" s="151" t="s">
        <v>361</v>
      </c>
      <c r="G429" s="151" t="b">
        <v>0</v>
      </c>
      <c r="H429" s="151" t="s">
        <v>725</v>
      </c>
      <c r="I429" s="151">
        <v>1.1000000000000001</v>
      </c>
      <c r="J429" s="151">
        <f>VALUE(_xlfn.IFS(Table242[[#This Row],[Temperatures Delivered]]="Cold Only", "1", Table242[[#This Row],[Temperatures Delivered]]="Cook (ambient) &amp; Cold", "2",Table242[[#This Row],[Temperatures Delivered]]="Hot &amp; Cold", "3"))</f>
        <v>2</v>
      </c>
      <c r="K429" s="152">
        <v>40449</v>
      </c>
      <c r="M429" s="86"/>
    </row>
    <row r="430" spans="2:13" ht="13">
      <c r="B430" s="151" t="s">
        <v>501</v>
      </c>
      <c r="C430" s="151" t="s">
        <v>602</v>
      </c>
      <c r="D430" s="151" t="s">
        <v>391</v>
      </c>
      <c r="E430" s="151" t="s">
        <v>360</v>
      </c>
      <c r="F430" s="151" t="s">
        <v>361</v>
      </c>
      <c r="G430" s="151" t="b">
        <v>0</v>
      </c>
      <c r="H430" s="151" t="s">
        <v>39</v>
      </c>
      <c r="I430" s="151">
        <v>1.1000000000000001</v>
      </c>
      <c r="J430" s="151">
        <f>VALUE(_xlfn.IFS(Table242[[#This Row],[Temperatures Delivered]]="Cold Only", "1", Table242[[#This Row],[Temperatures Delivered]]="Cook (ambient) &amp; Cold", "2",Table242[[#This Row],[Temperatures Delivered]]="Hot &amp; Cold", "3"))</f>
        <v>3</v>
      </c>
      <c r="K430" s="152">
        <v>40295</v>
      </c>
      <c r="M430" s="86"/>
    </row>
    <row r="431" spans="2:13" ht="13">
      <c r="B431" s="151" t="s">
        <v>503</v>
      </c>
      <c r="C431" s="151" t="s">
        <v>549</v>
      </c>
      <c r="D431" s="151" t="s">
        <v>359</v>
      </c>
      <c r="E431" s="151" t="s">
        <v>360</v>
      </c>
      <c r="F431" s="151" t="s">
        <v>361</v>
      </c>
      <c r="G431" s="151" t="b">
        <v>0</v>
      </c>
      <c r="H431" s="151" t="s">
        <v>39</v>
      </c>
      <c r="I431" s="151">
        <v>1.1000000000000001</v>
      </c>
      <c r="J431" s="151">
        <f>VALUE(_xlfn.IFS(Table242[[#This Row],[Temperatures Delivered]]="Cold Only", "1", Table242[[#This Row],[Temperatures Delivered]]="Cook (ambient) &amp; Cold", "2",Table242[[#This Row],[Temperatures Delivered]]="Hot &amp; Cold", "3"))</f>
        <v>3</v>
      </c>
      <c r="K431" s="152">
        <v>40242</v>
      </c>
      <c r="M431" s="86"/>
    </row>
    <row r="432" spans="2:13" ht="39">
      <c r="B432" s="151" t="s">
        <v>546</v>
      </c>
      <c r="C432" s="151" t="s">
        <v>558</v>
      </c>
      <c r="D432" s="151" t="s">
        <v>359</v>
      </c>
      <c r="E432" s="151" t="s">
        <v>360</v>
      </c>
      <c r="F432" s="151" t="s">
        <v>361</v>
      </c>
      <c r="G432" s="151" t="b">
        <v>0</v>
      </c>
      <c r="H432" s="151" t="s">
        <v>39</v>
      </c>
      <c r="I432" s="151">
        <v>0.9</v>
      </c>
      <c r="J432" s="151">
        <f>VALUE(_xlfn.IFS(Table242[[#This Row],[Temperatures Delivered]]="Cold Only", "1", Table242[[#This Row],[Temperatures Delivered]]="Cook (ambient) &amp; Cold", "2",Table242[[#This Row],[Temperatures Delivered]]="Hot &amp; Cold", "3"))</f>
        <v>3</v>
      </c>
      <c r="K432" s="152">
        <v>40672</v>
      </c>
      <c r="M432" s="86"/>
    </row>
    <row r="433" spans="2:13" ht="13">
      <c r="B433" s="151" t="s">
        <v>297</v>
      </c>
      <c r="C433" s="151">
        <v>900133</v>
      </c>
      <c r="D433" s="151" t="s">
        <v>359</v>
      </c>
      <c r="E433" s="151" t="s">
        <v>360</v>
      </c>
      <c r="F433" s="151" t="s">
        <v>361</v>
      </c>
      <c r="G433" s="151" t="b">
        <v>0</v>
      </c>
      <c r="H433" s="151" t="s">
        <v>39</v>
      </c>
      <c r="I433" s="151">
        <v>0.8</v>
      </c>
      <c r="J433" s="151">
        <f>VALUE(_xlfn.IFS(Table242[[#This Row],[Temperatures Delivered]]="Cold Only", "1", Table242[[#This Row],[Temperatures Delivered]]="Cook (ambient) &amp; Cold", "2",Table242[[#This Row],[Temperatures Delivered]]="Hot &amp; Cold", "3"))</f>
        <v>3</v>
      </c>
      <c r="K433" s="152">
        <v>41899</v>
      </c>
      <c r="M433" s="86"/>
    </row>
    <row r="434" spans="2:13" ht="13">
      <c r="B434" s="151" t="s">
        <v>501</v>
      </c>
      <c r="C434" s="151" t="s">
        <v>577</v>
      </c>
      <c r="D434" s="151" t="s">
        <v>359</v>
      </c>
      <c r="E434" s="151" t="s">
        <v>360</v>
      </c>
      <c r="F434" s="151" t="s">
        <v>361</v>
      </c>
      <c r="G434" s="151" t="b">
        <v>0</v>
      </c>
      <c r="H434" s="151" t="s">
        <v>39</v>
      </c>
      <c r="I434" s="151">
        <v>1.1000000000000001</v>
      </c>
      <c r="J434" s="151">
        <f>VALUE(_xlfn.IFS(Table242[[#This Row],[Temperatures Delivered]]="Cold Only", "1", Table242[[#This Row],[Temperatures Delivered]]="Cook (ambient) &amp; Cold", "2",Table242[[#This Row],[Temperatures Delivered]]="Hot &amp; Cold", "3"))</f>
        <v>3</v>
      </c>
      <c r="K434" s="152">
        <v>40295</v>
      </c>
      <c r="M434" s="86"/>
    </row>
    <row r="435" spans="2:13" ht="13">
      <c r="B435" s="151" t="s">
        <v>507</v>
      </c>
      <c r="C435" s="151" t="s">
        <v>551</v>
      </c>
      <c r="D435" s="151" t="s">
        <v>391</v>
      </c>
      <c r="E435" s="151" t="s">
        <v>360</v>
      </c>
      <c r="F435" s="151" t="s">
        <v>361</v>
      </c>
      <c r="G435" s="151" t="b">
        <v>0</v>
      </c>
      <c r="H435" s="151" t="s">
        <v>39</v>
      </c>
      <c r="I435" s="151">
        <v>1.1000000000000001</v>
      </c>
      <c r="J435" s="151">
        <f>VALUE(_xlfn.IFS(Table242[[#This Row],[Temperatures Delivered]]="Cold Only", "1", Table242[[#This Row],[Temperatures Delivered]]="Cook (ambient) &amp; Cold", "2",Table242[[#This Row],[Temperatures Delivered]]="Hot &amp; Cold", "3"))</f>
        <v>3</v>
      </c>
      <c r="K435" s="152">
        <v>40295</v>
      </c>
      <c r="M435" s="86"/>
    </row>
    <row r="436" spans="2:13" ht="13">
      <c r="B436" s="151" t="s">
        <v>503</v>
      </c>
      <c r="C436" s="151" t="s">
        <v>544</v>
      </c>
      <c r="D436" s="151" t="s">
        <v>391</v>
      </c>
      <c r="E436" s="151" t="s">
        <v>360</v>
      </c>
      <c r="F436" s="151" t="s">
        <v>361</v>
      </c>
      <c r="G436" s="151" t="b">
        <v>0</v>
      </c>
      <c r="H436" s="151" t="s">
        <v>39</v>
      </c>
      <c r="I436" s="151">
        <v>1.1000000000000001</v>
      </c>
      <c r="J436" s="151">
        <f>VALUE(_xlfn.IFS(Table242[[#This Row],[Temperatures Delivered]]="Cold Only", "1", Table242[[#This Row],[Temperatures Delivered]]="Cook (ambient) &amp; Cold", "2",Table242[[#This Row],[Temperatures Delivered]]="Hot &amp; Cold", "3"))</f>
        <v>3</v>
      </c>
      <c r="K436" s="152">
        <v>40295</v>
      </c>
      <c r="M436" s="86"/>
    </row>
    <row r="437" spans="2:13" ht="13">
      <c r="B437" s="151" t="s">
        <v>603</v>
      </c>
      <c r="C437" s="151" t="s">
        <v>604</v>
      </c>
      <c r="D437" s="151" t="s">
        <v>359</v>
      </c>
      <c r="E437" s="151" t="s">
        <v>360</v>
      </c>
      <c r="F437" s="151" t="s">
        <v>361</v>
      </c>
      <c r="G437" s="151" t="b">
        <v>0</v>
      </c>
      <c r="H437" s="151" t="s">
        <v>39</v>
      </c>
      <c r="I437" s="151">
        <v>0.8</v>
      </c>
      <c r="J437" s="151">
        <f>VALUE(_xlfn.IFS(Table242[[#This Row],[Temperatures Delivered]]="Cold Only", "1", Table242[[#This Row],[Temperatures Delivered]]="Cook (ambient) &amp; Cold", "2",Table242[[#This Row],[Temperatures Delivered]]="Hot &amp; Cold", "3"))</f>
        <v>3</v>
      </c>
      <c r="K437" s="152">
        <v>40641</v>
      </c>
      <c r="M437" s="86"/>
    </row>
    <row r="438" spans="2:13" ht="13">
      <c r="B438" s="151" t="s">
        <v>507</v>
      </c>
      <c r="C438" s="151" t="s">
        <v>588</v>
      </c>
      <c r="D438" s="151" t="s">
        <v>359</v>
      </c>
      <c r="E438" s="151" t="s">
        <v>360</v>
      </c>
      <c r="F438" s="151" t="s">
        <v>361</v>
      </c>
      <c r="G438" s="151" t="b">
        <v>0</v>
      </c>
      <c r="H438" s="151" t="s">
        <v>39</v>
      </c>
      <c r="I438" s="151">
        <v>1.1000000000000001</v>
      </c>
      <c r="J438" s="151">
        <f>VALUE(_xlfn.IFS(Table242[[#This Row],[Temperatures Delivered]]="Cold Only", "1", Table242[[#This Row],[Temperatures Delivered]]="Cook (ambient) &amp; Cold", "2",Table242[[#This Row],[Temperatures Delivered]]="Hot &amp; Cold", "3"))</f>
        <v>3</v>
      </c>
      <c r="K438" s="152">
        <v>40295</v>
      </c>
      <c r="M438" s="86"/>
    </row>
    <row r="439" spans="2:13" ht="13">
      <c r="B439" s="151" t="s">
        <v>503</v>
      </c>
      <c r="C439" s="151" t="s">
        <v>605</v>
      </c>
      <c r="D439" s="151" t="s">
        <v>359</v>
      </c>
      <c r="E439" s="151" t="s">
        <v>360</v>
      </c>
      <c r="F439" s="151" t="s">
        <v>361</v>
      </c>
      <c r="G439" s="151" t="b">
        <v>0</v>
      </c>
      <c r="H439" s="151" t="s">
        <v>39</v>
      </c>
      <c r="I439" s="151">
        <v>1.1000000000000001</v>
      </c>
      <c r="J439" s="151">
        <f>VALUE(_xlfn.IFS(Table242[[#This Row],[Temperatures Delivered]]="Cold Only", "1", Table242[[#This Row],[Temperatures Delivered]]="Cook (ambient) &amp; Cold", "2",Table242[[#This Row],[Temperatures Delivered]]="Hot &amp; Cold", "3"))</f>
        <v>3</v>
      </c>
      <c r="K439" s="152">
        <v>40242</v>
      </c>
      <c r="M439" s="86"/>
    </row>
    <row r="440" spans="2:13" ht="26">
      <c r="B440" s="151" t="s">
        <v>536</v>
      </c>
      <c r="C440" s="151" t="s">
        <v>606</v>
      </c>
      <c r="D440" s="151" t="s">
        <v>359</v>
      </c>
      <c r="E440" s="151" t="s">
        <v>360</v>
      </c>
      <c r="F440" s="151" t="s">
        <v>361</v>
      </c>
      <c r="G440" s="151" t="b">
        <v>0</v>
      </c>
      <c r="H440" s="151" t="s">
        <v>725</v>
      </c>
      <c r="I440" s="151">
        <v>1.1000000000000001</v>
      </c>
      <c r="J440" s="151">
        <f>VALUE(_xlfn.IFS(Table242[[#This Row],[Temperatures Delivered]]="Cold Only", "1", Table242[[#This Row],[Temperatures Delivered]]="Cook (ambient) &amp; Cold", "2",Table242[[#This Row],[Temperatures Delivered]]="Hot &amp; Cold", "3"))</f>
        <v>2</v>
      </c>
      <c r="K440" s="152">
        <v>40449</v>
      </c>
      <c r="M440" s="86"/>
    </row>
    <row r="441" spans="2:13" ht="26">
      <c r="B441" s="151" t="s">
        <v>536</v>
      </c>
      <c r="C441" s="151" t="s">
        <v>607</v>
      </c>
      <c r="D441" s="151" t="s">
        <v>359</v>
      </c>
      <c r="E441" s="151" t="s">
        <v>360</v>
      </c>
      <c r="F441" s="151" t="s">
        <v>361</v>
      </c>
      <c r="G441" s="151" t="b">
        <v>0</v>
      </c>
      <c r="H441" s="151" t="s">
        <v>725</v>
      </c>
      <c r="I441" s="151">
        <v>1.1000000000000001</v>
      </c>
      <c r="J441" s="151">
        <f>VALUE(_xlfn.IFS(Table242[[#This Row],[Temperatures Delivered]]="Cold Only", "1", Table242[[#This Row],[Temperatures Delivered]]="Cook (ambient) &amp; Cold", "2",Table242[[#This Row],[Temperatures Delivered]]="Hot &amp; Cold", "3"))</f>
        <v>2</v>
      </c>
      <c r="K441" s="152">
        <v>40449</v>
      </c>
      <c r="M441" s="86"/>
    </row>
    <row r="442" spans="2:13" ht="13">
      <c r="B442" s="151" t="s">
        <v>297</v>
      </c>
      <c r="C442" s="151">
        <v>900128</v>
      </c>
      <c r="D442" s="151" t="s">
        <v>359</v>
      </c>
      <c r="E442" s="151" t="s">
        <v>360</v>
      </c>
      <c r="F442" s="151" t="s">
        <v>361</v>
      </c>
      <c r="G442" s="151" t="b">
        <v>0</v>
      </c>
      <c r="H442" s="151" t="s">
        <v>39</v>
      </c>
      <c r="I442" s="151">
        <v>0.7</v>
      </c>
      <c r="J442" s="151">
        <f>VALUE(_xlfn.IFS(Table242[[#This Row],[Temperatures Delivered]]="Cold Only", "1", Table242[[#This Row],[Temperatures Delivered]]="Cook (ambient) &amp; Cold", "2",Table242[[#This Row],[Temperatures Delivered]]="Hot &amp; Cold", "3"))</f>
        <v>3</v>
      </c>
      <c r="K442" s="152">
        <v>41899</v>
      </c>
      <c r="M442" s="86"/>
    </row>
    <row r="443" spans="2:13" ht="13">
      <c r="B443" s="151" t="s">
        <v>507</v>
      </c>
      <c r="C443" s="151" t="s">
        <v>608</v>
      </c>
      <c r="D443" s="151" t="s">
        <v>359</v>
      </c>
      <c r="E443" s="151" t="s">
        <v>360</v>
      </c>
      <c r="F443" s="151" t="s">
        <v>361</v>
      </c>
      <c r="G443" s="151" t="b">
        <v>0</v>
      </c>
      <c r="H443" s="151" t="s">
        <v>39</v>
      </c>
      <c r="I443" s="151">
        <v>1.1000000000000001</v>
      </c>
      <c r="J443" s="151">
        <f>VALUE(_xlfn.IFS(Table242[[#This Row],[Temperatures Delivered]]="Cold Only", "1", Table242[[#This Row],[Temperatures Delivered]]="Cook (ambient) &amp; Cold", "2",Table242[[#This Row],[Temperatures Delivered]]="Hot &amp; Cold", "3"))</f>
        <v>3</v>
      </c>
      <c r="K443" s="152">
        <v>40295</v>
      </c>
      <c r="M443" s="86"/>
    </row>
    <row r="444" spans="2:13" ht="13">
      <c r="B444" s="151" t="s">
        <v>297</v>
      </c>
      <c r="C444" s="151">
        <v>601201</v>
      </c>
      <c r="D444" s="151" t="s">
        <v>359</v>
      </c>
      <c r="E444" s="151" t="s">
        <v>360</v>
      </c>
      <c r="F444" s="151" t="s">
        <v>361</v>
      </c>
      <c r="G444" s="151" t="b">
        <v>0</v>
      </c>
      <c r="H444" s="151" t="s">
        <v>39</v>
      </c>
      <c r="I444" s="151">
        <v>0.7</v>
      </c>
      <c r="J444" s="151">
        <f>VALUE(_xlfn.IFS(Table242[[#This Row],[Temperatures Delivered]]="Cold Only", "1", Table242[[#This Row],[Temperatures Delivered]]="Cook (ambient) &amp; Cold", "2",Table242[[#This Row],[Temperatures Delivered]]="Hot &amp; Cold", "3"))</f>
        <v>3</v>
      </c>
      <c r="K444" s="152">
        <v>42075</v>
      </c>
      <c r="M444" s="86"/>
    </row>
    <row r="445" spans="2:13" ht="13">
      <c r="B445" s="151" t="s">
        <v>503</v>
      </c>
      <c r="C445" s="151" t="s">
        <v>609</v>
      </c>
      <c r="D445" s="151" t="s">
        <v>391</v>
      </c>
      <c r="E445" s="151" t="s">
        <v>360</v>
      </c>
      <c r="F445" s="151" t="s">
        <v>361</v>
      </c>
      <c r="G445" s="151" t="b">
        <v>0</v>
      </c>
      <c r="H445" s="151" t="s">
        <v>39</v>
      </c>
      <c r="I445" s="151">
        <v>1.1000000000000001</v>
      </c>
      <c r="J445" s="151">
        <f>VALUE(_xlfn.IFS(Table242[[#This Row],[Temperatures Delivered]]="Cold Only", "1", Table242[[#This Row],[Temperatures Delivered]]="Cook (ambient) &amp; Cold", "2",Table242[[#This Row],[Temperatures Delivered]]="Hot &amp; Cold", "3"))</f>
        <v>3</v>
      </c>
      <c r="K445" s="152">
        <v>40295</v>
      </c>
      <c r="M445" s="86"/>
    </row>
    <row r="446" spans="2:13" ht="13">
      <c r="B446" s="151" t="s">
        <v>501</v>
      </c>
      <c r="C446" s="151" t="s">
        <v>539</v>
      </c>
      <c r="D446" s="151" t="s">
        <v>359</v>
      </c>
      <c r="E446" s="151" t="s">
        <v>360</v>
      </c>
      <c r="F446" s="151" t="s">
        <v>361</v>
      </c>
      <c r="G446" s="151" t="b">
        <v>0</v>
      </c>
      <c r="H446" s="151" t="s">
        <v>39</v>
      </c>
      <c r="I446" s="151">
        <v>1.1000000000000001</v>
      </c>
      <c r="J446" s="151">
        <f>VALUE(_xlfn.IFS(Table242[[#This Row],[Temperatures Delivered]]="Cold Only", "1", Table242[[#This Row],[Temperatures Delivered]]="Cook (ambient) &amp; Cold", "2",Table242[[#This Row],[Temperatures Delivered]]="Hot &amp; Cold", "3"))</f>
        <v>3</v>
      </c>
      <c r="K446" s="152">
        <v>40295</v>
      </c>
      <c r="M446" s="86"/>
    </row>
    <row r="447" spans="2:13" ht="13">
      <c r="B447" s="151" t="s">
        <v>362</v>
      </c>
      <c r="C447" s="151" t="s">
        <v>610</v>
      </c>
      <c r="D447" s="151" t="s">
        <v>359</v>
      </c>
      <c r="E447" s="151" t="s">
        <v>360</v>
      </c>
      <c r="F447" s="151" t="s">
        <v>361</v>
      </c>
      <c r="G447" s="151" t="b">
        <v>0</v>
      </c>
      <c r="H447" s="151" t="s">
        <v>39</v>
      </c>
      <c r="I447" s="151">
        <v>0.9</v>
      </c>
      <c r="J447" s="151">
        <f>VALUE(_xlfn.IFS(Table242[[#This Row],[Temperatures Delivered]]="Cold Only", "1", Table242[[#This Row],[Temperatures Delivered]]="Cook (ambient) &amp; Cold", "2",Table242[[#This Row],[Temperatures Delivered]]="Hot &amp; Cold", "3"))</f>
        <v>3</v>
      </c>
      <c r="K447" s="152">
        <v>40672</v>
      </c>
      <c r="M447" s="86"/>
    </row>
    <row r="448" spans="2:13" ht="13">
      <c r="B448" s="151" t="s">
        <v>503</v>
      </c>
      <c r="C448" s="151" t="s">
        <v>545</v>
      </c>
      <c r="D448" s="151" t="s">
        <v>391</v>
      </c>
      <c r="E448" s="151" t="s">
        <v>360</v>
      </c>
      <c r="F448" s="151" t="s">
        <v>361</v>
      </c>
      <c r="G448" s="151" t="b">
        <v>0</v>
      </c>
      <c r="H448" s="151" t="s">
        <v>39</v>
      </c>
      <c r="I448" s="151">
        <v>1.1000000000000001</v>
      </c>
      <c r="J448" s="151">
        <f>VALUE(_xlfn.IFS(Table242[[#This Row],[Temperatures Delivered]]="Cold Only", "1", Table242[[#This Row],[Temperatures Delivered]]="Cook (ambient) &amp; Cold", "2",Table242[[#This Row],[Temperatures Delivered]]="Hot &amp; Cold", "3"))</f>
        <v>3</v>
      </c>
      <c r="K448" s="152">
        <v>40295</v>
      </c>
      <c r="M448" s="86"/>
    </row>
    <row r="449" spans="2:13" ht="13">
      <c r="B449" s="151" t="s">
        <v>501</v>
      </c>
      <c r="C449" s="151" t="s">
        <v>556</v>
      </c>
      <c r="D449" s="151" t="s">
        <v>359</v>
      </c>
      <c r="E449" s="151" t="s">
        <v>360</v>
      </c>
      <c r="F449" s="151" t="s">
        <v>361</v>
      </c>
      <c r="G449" s="151" t="b">
        <v>0</v>
      </c>
      <c r="H449" s="151" t="s">
        <v>39</v>
      </c>
      <c r="I449" s="151">
        <v>1.1000000000000001</v>
      </c>
      <c r="J449" s="151">
        <f>VALUE(_xlfn.IFS(Table242[[#This Row],[Temperatures Delivered]]="Cold Only", "1", Table242[[#This Row],[Temperatures Delivered]]="Cook (ambient) &amp; Cold", "2",Table242[[#This Row],[Temperatures Delivered]]="Hot &amp; Cold", "3"))</f>
        <v>3</v>
      </c>
      <c r="K449" s="152">
        <v>40295</v>
      </c>
      <c r="M449" s="86"/>
    </row>
    <row r="450" spans="2:13" ht="13">
      <c r="B450" s="151" t="s">
        <v>514</v>
      </c>
      <c r="C450" s="151" t="s">
        <v>510</v>
      </c>
      <c r="D450" s="151" t="s">
        <v>359</v>
      </c>
      <c r="E450" s="151" t="s">
        <v>360</v>
      </c>
      <c r="F450" s="151" t="s">
        <v>361</v>
      </c>
      <c r="G450" s="151" t="b">
        <v>0</v>
      </c>
      <c r="H450" s="151" t="s">
        <v>39</v>
      </c>
      <c r="I450" s="151">
        <v>0.9</v>
      </c>
      <c r="J450" s="151">
        <f>VALUE(_xlfn.IFS(Table242[[#This Row],[Temperatures Delivered]]="Cold Only", "1", Table242[[#This Row],[Temperatures Delivered]]="Cook (ambient) &amp; Cold", "2",Table242[[#This Row],[Temperatures Delivered]]="Hot &amp; Cold", "3"))</f>
        <v>3</v>
      </c>
      <c r="K450" s="152">
        <v>40680</v>
      </c>
      <c r="M450" s="86"/>
    </row>
    <row r="451" spans="2:13" ht="13">
      <c r="B451" s="151" t="s">
        <v>297</v>
      </c>
      <c r="C451" s="151">
        <v>601130</v>
      </c>
      <c r="D451" s="151" t="s">
        <v>359</v>
      </c>
      <c r="E451" s="151" t="s">
        <v>360</v>
      </c>
      <c r="F451" s="151" t="s">
        <v>361</v>
      </c>
      <c r="G451" s="151" t="b">
        <v>0</v>
      </c>
      <c r="H451" s="151" t="s">
        <v>39</v>
      </c>
      <c r="I451" s="151">
        <v>0.7</v>
      </c>
      <c r="J451" s="151">
        <f>VALUE(_xlfn.IFS(Table242[[#This Row],[Temperatures Delivered]]="Cold Only", "1", Table242[[#This Row],[Temperatures Delivered]]="Cook (ambient) &amp; Cold", "2",Table242[[#This Row],[Temperatures Delivered]]="Hot &amp; Cold", "3"))</f>
        <v>3</v>
      </c>
      <c r="K451" s="152">
        <v>42033</v>
      </c>
      <c r="M451" s="86"/>
    </row>
    <row r="452" spans="2:13" ht="13">
      <c r="B452" s="151" t="s">
        <v>501</v>
      </c>
      <c r="C452" s="151" t="s">
        <v>523</v>
      </c>
      <c r="D452" s="151" t="s">
        <v>359</v>
      </c>
      <c r="E452" s="151" t="s">
        <v>360</v>
      </c>
      <c r="F452" s="151" t="s">
        <v>361</v>
      </c>
      <c r="G452" s="151" t="b">
        <v>0</v>
      </c>
      <c r="H452" s="151" t="s">
        <v>39</v>
      </c>
      <c r="I452" s="151">
        <v>1.1000000000000001</v>
      </c>
      <c r="J452" s="151">
        <f>VALUE(_xlfn.IFS(Table242[[#This Row],[Temperatures Delivered]]="Cold Only", "1", Table242[[#This Row],[Temperatures Delivered]]="Cook (ambient) &amp; Cold", "2",Table242[[#This Row],[Temperatures Delivered]]="Hot &amp; Cold", "3"))</f>
        <v>3</v>
      </c>
      <c r="K452" s="152">
        <v>40295</v>
      </c>
      <c r="M452" s="86"/>
    </row>
    <row r="453" spans="2:13" ht="13">
      <c r="B453" s="151" t="s">
        <v>524</v>
      </c>
      <c r="C453" s="151" t="s">
        <v>595</v>
      </c>
      <c r="D453" s="151" t="s">
        <v>359</v>
      </c>
      <c r="E453" s="151" t="s">
        <v>360</v>
      </c>
      <c r="F453" s="151" t="s">
        <v>361</v>
      </c>
      <c r="G453" s="151" t="b">
        <v>0</v>
      </c>
      <c r="H453" s="151" t="s">
        <v>39</v>
      </c>
      <c r="I453" s="151">
        <v>0.9</v>
      </c>
      <c r="J453" s="151">
        <f>VALUE(_xlfn.IFS(Table242[[#This Row],[Temperatures Delivered]]="Cold Only", "1", Table242[[#This Row],[Temperatures Delivered]]="Cook (ambient) &amp; Cold", "2",Table242[[#This Row],[Temperatures Delivered]]="Hot &amp; Cold", "3"))</f>
        <v>3</v>
      </c>
      <c r="K453" s="152">
        <v>40672</v>
      </c>
      <c r="M453" s="86"/>
    </row>
    <row r="454" spans="2:13" ht="13">
      <c r="B454" s="151" t="s">
        <v>297</v>
      </c>
      <c r="C454" s="151">
        <v>601167</v>
      </c>
      <c r="D454" s="151" t="s">
        <v>359</v>
      </c>
      <c r="E454" s="151" t="s">
        <v>360</v>
      </c>
      <c r="F454" s="151" t="s">
        <v>361</v>
      </c>
      <c r="G454" s="151" t="b">
        <v>0</v>
      </c>
      <c r="H454" s="151" t="s">
        <v>39</v>
      </c>
      <c r="I454" s="151">
        <v>0.8</v>
      </c>
      <c r="J454" s="151">
        <f>VALUE(_xlfn.IFS(Table242[[#This Row],[Temperatures Delivered]]="Cold Only", "1", Table242[[#This Row],[Temperatures Delivered]]="Cook (ambient) &amp; Cold", "2",Table242[[#This Row],[Temperatures Delivered]]="Hot &amp; Cold", "3"))</f>
        <v>3</v>
      </c>
      <c r="K454" s="152">
        <v>41887</v>
      </c>
      <c r="M454" s="86"/>
    </row>
    <row r="455" spans="2:13" ht="13">
      <c r="B455" s="151" t="s">
        <v>297</v>
      </c>
      <c r="C455" s="151">
        <v>900130</v>
      </c>
      <c r="D455" s="151" t="s">
        <v>359</v>
      </c>
      <c r="E455" s="151" t="s">
        <v>360</v>
      </c>
      <c r="F455" s="151" t="s">
        <v>361</v>
      </c>
      <c r="G455" s="151" t="b">
        <v>0</v>
      </c>
      <c r="H455" s="151" t="s">
        <v>39</v>
      </c>
      <c r="I455" s="151">
        <v>0.8</v>
      </c>
      <c r="J455" s="151">
        <f>VALUE(_xlfn.IFS(Table242[[#This Row],[Temperatures Delivered]]="Cold Only", "1", Table242[[#This Row],[Temperatures Delivered]]="Cook (ambient) &amp; Cold", "2",Table242[[#This Row],[Temperatures Delivered]]="Hot &amp; Cold", "3"))</f>
        <v>3</v>
      </c>
      <c r="K455" s="152">
        <v>42033</v>
      </c>
      <c r="M455" s="86"/>
    </row>
    <row r="456" spans="2:13" ht="13">
      <c r="B456" s="151" t="s">
        <v>505</v>
      </c>
      <c r="C456" s="151" t="s">
        <v>590</v>
      </c>
      <c r="D456" s="151" t="s">
        <v>359</v>
      </c>
      <c r="E456" s="151" t="s">
        <v>360</v>
      </c>
      <c r="F456" s="151" t="s">
        <v>361</v>
      </c>
      <c r="G456" s="151" t="b">
        <v>0</v>
      </c>
      <c r="H456" s="151" t="s">
        <v>39</v>
      </c>
      <c r="I456" s="151">
        <v>0.9</v>
      </c>
      <c r="J456" s="151">
        <f>VALUE(_xlfn.IFS(Table242[[#This Row],[Temperatures Delivered]]="Cold Only", "1", Table242[[#This Row],[Temperatures Delivered]]="Cook (ambient) &amp; Cold", "2",Table242[[#This Row],[Temperatures Delivered]]="Hot &amp; Cold", "3"))</f>
        <v>3</v>
      </c>
      <c r="K456" s="152">
        <v>40672</v>
      </c>
      <c r="M456" s="86"/>
    </row>
    <row r="457" spans="2:13" ht="13">
      <c r="B457" s="151" t="s">
        <v>503</v>
      </c>
      <c r="C457" s="151" t="s">
        <v>560</v>
      </c>
      <c r="D457" s="151" t="s">
        <v>359</v>
      </c>
      <c r="E457" s="151" t="s">
        <v>360</v>
      </c>
      <c r="F457" s="151" t="s">
        <v>361</v>
      </c>
      <c r="G457" s="151" t="b">
        <v>0</v>
      </c>
      <c r="H457" s="151" t="s">
        <v>39</v>
      </c>
      <c r="I457" s="151">
        <v>1.1000000000000001</v>
      </c>
      <c r="J457" s="151">
        <f>VALUE(_xlfn.IFS(Table242[[#This Row],[Temperatures Delivered]]="Cold Only", "1", Table242[[#This Row],[Temperatures Delivered]]="Cook (ambient) &amp; Cold", "2",Table242[[#This Row],[Temperatures Delivered]]="Hot &amp; Cold", "3"))</f>
        <v>3</v>
      </c>
      <c r="K457" s="152">
        <v>40242</v>
      </c>
      <c r="M457" s="86"/>
    </row>
    <row r="458" spans="2:13" ht="13">
      <c r="B458" s="151" t="s">
        <v>362</v>
      </c>
      <c r="C458" s="151" t="s">
        <v>554</v>
      </c>
      <c r="D458" s="151" t="s">
        <v>359</v>
      </c>
      <c r="E458" s="151" t="s">
        <v>360</v>
      </c>
      <c r="F458" s="151" t="s">
        <v>361</v>
      </c>
      <c r="G458" s="151" t="b">
        <v>0</v>
      </c>
      <c r="H458" s="151" t="s">
        <v>39</v>
      </c>
      <c r="I458" s="151">
        <v>0.9</v>
      </c>
      <c r="J458" s="151">
        <f>VALUE(_xlfn.IFS(Table242[[#This Row],[Temperatures Delivered]]="Cold Only", "1", Table242[[#This Row],[Temperatures Delivered]]="Cook (ambient) &amp; Cold", "2",Table242[[#This Row],[Temperatures Delivered]]="Hot &amp; Cold", "3"))</f>
        <v>3</v>
      </c>
      <c r="K458" s="152">
        <v>40672</v>
      </c>
      <c r="M458" s="86"/>
    </row>
    <row r="459" spans="2:13" ht="13">
      <c r="B459" s="151" t="s">
        <v>514</v>
      </c>
      <c r="C459" s="151" t="s">
        <v>558</v>
      </c>
      <c r="D459" s="151" t="s">
        <v>359</v>
      </c>
      <c r="E459" s="151" t="s">
        <v>360</v>
      </c>
      <c r="F459" s="151" t="s">
        <v>361</v>
      </c>
      <c r="G459" s="151" t="b">
        <v>0</v>
      </c>
      <c r="H459" s="151" t="s">
        <v>39</v>
      </c>
      <c r="I459" s="151">
        <v>0.9</v>
      </c>
      <c r="J459" s="151">
        <f>VALUE(_xlfn.IFS(Table242[[#This Row],[Temperatures Delivered]]="Cold Only", "1", Table242[[#This Row],[Temperatures Delivered]]="Cook (ambient) &amp; Cold", "2",Table242[[#This Row],[Temperatures Delivered]]="Hot &amp; Cold", "3"))</f>
        <v>3</v>
      </c>
      <c r="K459" s="152">
        <v>40680</v>
      </c>
      <c r="M459" s="86"/>
    </row>
    <row r="460" spans="2:13" ht="13">
      <c r="B460" s="151" t="s">
        <v>364</v>
      </c>
      <c r="C460" s="151" t="s">
        <v>611</v>
      </c>
      <c r="D460" s="151" t="s">
        <v>359</v>
      </c>
      <c r="E460" s="151" t="s">
        <v>360</v>
      </c>
      <c r="F460" s="151" t="s">
        <v>361</v>
      </c>
      <c r="G460" s="151" t="b">
        <v>0</v>
      </c>
      <c r="H460" s="151" t="s">
        <v>39</v>
      </c>
      <c r="I460" s="151">
        <v>0.8</v>
      </c>
      <c r="J460" s="151">
        <f>VALUE(_xlfn.IFS(Table242[[#This Row],[Temperatures Delivered]]="Cold Only", "1", Table242[[#This Row],[Temperatures Delivered]]="Cook (ambient) &amp; Cold", "2",Table242[[#This Row],[Temperatures Delivered]]="Hot &amp; Cold", "3"))</f>
        <v>3</v>
      </c>
      <c r="K460" s="152">
        <v>42160</v>
      </c>
      <c r="M460" s="86"/>
    </row>
    <row r="461" spans="2:13" ht="13">
      <c r="B461" s="151" t="s">
        <v>503</v>
      </c>
      <c r="C461" s="151" t="s">
        <v>612</v>
      </c>
      <c r="D461" s="151" t="s">
        <v>359</v>
      </c>
      <c r="E461" s="151" t="s">
        <v>360</v>
      </c>
      <c r="F461" s="151" t="s">
        <v>361</v>
      </c>
      <c r="G461" s="151" t="b">
        <v>0</v>
      </c>
      <c r="H461" s="151" t="s">
        <v>39</v>
      </c>
      <c r="I461" s="151">
        <v>1.1000000000000001</v>
      </c>
      <c r="J461" s="151">
        <f>VALUE(_xlfn.IFS(Table242[[#This Row],[Temperatures Delivered]]="Cold Only", "1", Table242[[#This Row],[Temperatures Delivered]]="Cook (ambient) &amp; Cold", "2",Table242[[#This Row],[Temperatures Delivered]]="Hot &amp; Cold", "3"))</f>
        <v>3</v>
      </c>
      <c r="K461" s="152">
        <v>40242</v>
      </c>
      <c r="M461" s="86"/>
    </row>
    <row r="462" spans="2:13" ht="13">
      <c r="B462" s="151" t="s">
        <v>297</v>
      </c>
      <c r="C462" s="151">
        <v>601132</v>
      </c>
      <c r="D462" s="151" t="s">
        <v>359</v>
      </c>
      <c r="E462" s="151" t="s">
        <v>360</v>
      </c>
      <c r="F462" s="151" t="s">
        <v>361</v>
      </c>
      <c r="G462" s="151" t="b">
        <v>0</v>
      </c>
      <c r="H462" s="151" t="s">
        <v>39</v>
      </c>
      <c r="I462" s="151">
        <v>0.7</v>
      </c>
      <c r="J462" s="151">
        <f>VALUE(_xlfn.IFS(Table242[[#This Row],[Temperatures Delivered]]="Cold Only", "1", Table242[[#This Row],[Temperatures Delivered]]="Cook (ambient) &amp; Cold", "2",Table242[[#This Row],[Temperatures Delivered]]="Hot &amp; Cold", "3"))</f>
        <v>3</v>
      </c>
      <c r="K462" s="152">
        <v>41887</v>
      </c>
      <c r="M462" s="86"/>
    </row>
    <row r="463" spans="2:13" ht="13">
      <c r="B463" s="151" t="s">
        <v>297</v>
      </c>
      <c r="C463" s="151">
        <v>601145</v>
      </c>
      <c r="D463" s="151" t="s">
        <v>359</v>
      </c>
      <c r="E463" s="151" t="s">
        <v>360</v>
      </c>
      <c r="F463" s="151" t="s">
        <v>361</v>
      </c>
      <c r="G463" s="151" t="b">
        <v>0</v>
      </c>
      <c r="H463" s="151" t="s">
        <v>39</v>
      </c>
      <c r="I463" s="151">
        <v>0.8</v>
      </c>
      <c r="J463" s="151">
        <f>VALUE(_xlfn.IFS(Table242[[#This Row],[Temperatures Delivered]]="Cold Only", "1", Table242[[#This Row],[Temperatures Delivered]]="Cook (ambient) &amp; Cold", "2",Table242[[#This Row],[Temperatures Delivered]]="Hot &amp; Cold", "3"))</f>
        <v>3</v>
      </c>
      <c r="K463" s="152">
        <v>41887</v>
      </c>
      <c r="M463" s="86"/>
    </row>
    <row r="464" spans="2:13" ht="13">
      <c r="B464" s="151" t="s">
        <v>297</v>
      </c>
      <c r="C464" s="151">
        <v>900130</v>
      </c>
      <c r="D464" s="151" t="s">
        <v>613</v>
      </c>
      <c r="E464" s="151" t="s">
        <v>360</v>
      </c>
      <c r="F464" s="151" t="s">
        <v>361</v>
      </c>
      <c r="G464" s="151" t="b">
        <v>0</v>
      </c>
      <c r="H464" s="151" t="s">
        <v>39</v>
      </c>
      <c r="I464" s="151">
        <v>1.2</v>
      </c>
      <c r="J464" s="151">
        <f>VALUE(_xlfn.IFS(Table242[[#This Row],[Temperatures Delivered]]="Cold Only", "1", Table242[[#This Row],[Temperatures Delivered]]="Cook (ambient) &amp; Cold", "2",Table242[[#This Row],[Temperatures Delivered]]="Hot &amp; Cold", "3"))</f>
        <v>3</v>
      </c>
      <c r="K464" s="152">
        <v>40469</v>
      </c>
      <c r="M464" s="86"/>
    </row>
    <row r="465" spans="2:13" ht="13">
      <c r="B465" s="151" t="s">
        <v>297</v>
      </c>
      <c r="C465" s="151">
        <v>900134</v>
      </c>
      <c r="D465" s="151" t="s">
        <v>613</v>
      </c>
      <c r="E465" s="151" t="s">
        <v>360</v>
      </c>
      <c r="F465" s="151" t="s">
        <v>361</v>
      </c>
      <c r="G465" s="151" t="b">
        <v>0</v>
      </c>
      <c r="H465" s="151" t="s">
        <v>39</v>
      </c>
      <c r="I465" s="151">
        <v>1.2</v>
      </c>
      <c r="J465" s="151">
        <f>VALUE(_xlfn.IFS(Table242[[#This Row],[Temperatures Delivered]]="Cold Only", "1", Table242[[#This Row],[Temperatures Delivered]]="Cook (ambient) &amp; Cold", "2",Table242[[#This Row],[Temperatures Delivered]]="Hot &amp; Cold", "3"))</f>
        <v>3</v>
      </c>
      <c r="K465" s="152">
        <v>40469</v>
      </c>
      <c r="M465" s="86"/>
    </row>
    <row r="466" spans="2:13" ht="13">
      <c r="B466" s="151" t="s">
        <v>364</v>
      </c>
      <c r="C466" s="151" t="s">
        <v>54</v>
      </c>
      <c r="D466" s="151" t="s">
        <v>359</v>
      </c>
      <c r="E466" s="151" t="s">
        <v>360</v>
      </c>
      <c r="F466" s="151" t="s">
        <v>361</v>
      </c>
      <c r="G466" s="151" t="b">
        <v>0</v>
      </c>
      <c r="H466" s="151" t="s">
        <v>39</v>
      </c>
      <c r="I466" s="151">
        <v>0.8</v>
      </c>
      <c r="J466" s="151">
        <f>VALUE(_xlfn.IFS(Table242[[#This Row],[Temperatures Delivered]]="Cold Only", "1", Table242[[#This Row],[Temperatures Delivered]]="Cook (ambient) &amp; Cold", "2",Table242[[#This Row],[Temperatures Delivered]]="Hot &amp; Cold", "3"))</f>
        <v>3</v>
      </c>
      <c r="K466" s="152">
        <v>42160</v>
      </c>
      <c r="M466" s="86"/>
    </row>
    <row r="467" spans="2:13" ht="13">
      <c r="B467" s="151" t="s">
        <v>297</v>
      </c>
      <c r="C467" s="151">
        <v>601087</v>
      </c>
      <c r="D467" s="151" t="s">
        <v>359</v>
      </c>
      <c r="E467" s="151" t="s">
        <v>360</v>
      </c>
      <c r="F467" s="151" t="s">
        <v>361</v>
      </c>
      <c r="G467" s="151" t="b">
        <v>0</v>
      </c>
      <c r="H467" s="151" t="s">
        <v>39</v>
      </c>
      <c r="I467" s="151">
        <v>0.7</v>
      </c>
      <c r="J467" s="151">
        <f>VALUE(_xlfn.IFS(Table242[[#This Row],[Temperatures Delivered]]="Cold Only", "1", Table242[[#This Row],[Temperatures Delivered]]="Cook (ambient) &amp; Cold", "2",Table242[[#This Row],[Temperatures Delivered]]="Hot &amp; Cold", "3"))</f>
        <v>3</v>
      </c>
      <c r="K467" s="152">
        <v>41899</v>
      </c>
      <c r="M467" s="86"/>
    </row>
    <row r="468" spans="2:13" ht="13">
      <c r="B468" s="151" t="s">
        <v>507</v>
      </c>
      <c r="C468" s="151" t="s">
        <v>602</v>
      </c>
      <c r="D468" s="151" t="s">
        <v>391</v>
      </c>
      <c r="E468" s="151" t="s">
        <v>360</v>
      </c>
      <c r="F468" s="151" t="s">
        <v>361</v>
      </c>
      <c r="G468" s="151" t="b">
        <v>0</v>
      </c>
      <c r="H468" s="151" t="s">
        <v>39</v>
      </c>
      <c r="I468" s="151">
        <v>1.1000000000000001</v>
      </c>
      <c r="J468" s="151">
        <f>VALUE(_xlfn.IFS(Table242[[#This Row],[Temperatures Delivered]]="Cold Only", "1", Table242[[#This Row],[Temperatures Delivered]]="Cook (ambient) &amp; Cold", "2",Table242[[#This Row],[Temperatures Delivered]]="Hot &amp; Cold", "3"))</f>
        <v>3</v>
      </c>
      <c r="K468" s="152">
        <v>40295</v>
      </c>
      <c r="M468" s="86"/>
    </row>
    <row r="469" spans="2:13" ht="26">
      <c r="B469" s="151" t="s">
        <v>507</v>
      </c>
      <c r="C469" s="151" t="s">
        <v>614</v>
      </c>
      <c r="D469" s="151" t="s">
        <v>391</v>
      </c>
      <c r="E469" s="151" t="s">
        <v>360</v>
      </c>
      <c r="F469" s="151" t="s">
        <v>361</v>
      </c>
      <c r="G469" s="151" t="b">
        <v>0</v>
      </c>
      <c r="H469" s="151" t="s">
        <v>725</v>
      </c>
      <c r="I469" s="151">
        <v>1.1000000000000001</v>
      </c>
      <c r="J469" s="151">
        <f>VALUE(_xlfn.IFS(Table242[[#This Row],[Temperatures Delivered]]="Cold Only", "1", Table242[[#This Row],[Temperatures Delivered]]="Cook (ambient) &amp; Cold", "2",Table242[[#This Row],[Temperatures Delivered]]="Hot &amp; Cold", "3"))</f>
        <v>2</v>
      </c>
      <c r="K469" s="152">
        <v>40449</v>
      </c>
      <c r="M469" s="86"/>
    </row>
    <row r="470" spans="2:13" ht="13">
      <c r="B470" s="151" t="s">
        <v>514</v>
      </c>
      <c r="C470" s="151" t="s">
        <v>519</v>
      </c>
      <c r="D470" s="151" t="s">
        <v>359</v>
      </c>
      <c r="E470" s="151" t="s">
        <v>360</v>
      </c>
      <c r="F470" s="151" t="s">
        <v>361</v>
      </c>
      <c r="G470" s="151" t="b">
        <v>0</v>
      </c>
      <c r="H470" s="151" t="s">
        <v>39</v>
      </c>
      <c r="I470" s="151">
        <v>0.9</v>
      </c>
      <c r="J470" s="151">
        <f>VALUE(_xlfn.IFS(Table242[[#This Row],[Temperatures Delivered]]="Cold Only", "1", Table242[[#This Row],[Temperatures Delivered]]="Cook (ambient) &amp; Cold", "2",Table242[[#This Row],[Temperatures Delivered]]="Hot &amp; Cold", "3"))</f>
        <v>3</v>
      </c>
      <c r="K470" s="152">
        <v>40680</v>
      </c>
      <c r="M470" s="86"/>
    </row>
    <row r="471" spans="2:13" ht="13">
      <c r="B471" s="151" t="s">
        <v>501</v>
      </c>
      <c r="C471" s="151" t="s">
        <v>583</v>
      </c>
      <c r="D471" s="151" t="s">
        <v>359</v>
      </c>
      <c r="E471" s="151" t="s">
        <v>360</v>
      </c>
      <c r="F471" s="151" t="s">
        <v>361</v>
      </c>
      <c r="G471" s="151" t="b">
        <v>0</v>
      </c>
      <c r="H471" s="151" t="s">
        <v>39</v>
      </c>
      <c r="I471" s="151">
        <v>1.1000000000000001</v>
      </c>
      <c r="J471" s="151">
        <f>VALUE(_xlfn.IFS(Table242[[#This Row],[Temperatures Delivered]]="Cold Only", "1", Table242[[#This Row],[Temperatures Delivered]]="Cook (ambient) &amp; Cold", "2",Table242[[#This Row],[Temperatures Delivered]]="Hot &amp; Cold", "3"))</f>
        <v>3</v>
      </c>
      <c r="K471" s="152">
        <v>40295</v>
      </c>
      <c r="M471" s="86"/>
    </row>
    <row r="472" spans="2:13" ht="13">
      <c r="B472" s="151" t="s">
        <v>507</v>
      </c>
      <c r="C472" s="151" t="s">
        <v>557</v>
      </c>
      <c r="D472" s="151" t="s">
        <v>391</v>
      </c>
      <c r="E472" s="151" t="s">
        <v>360</v>
      </c>
      <c r="F472" s="151" t="s">
        <v>361</v>
      </c>
      <c r="G472" s="151" t="b">
        <v>0</v>
      </c>
      <c r="H472" s="151" t="s">
        <v>39</v>
      </c>
      <c r="I472" s="151">
        <v>1.1000000000000001</v>
      </c>
      <c r="J472" s="151">
        <f>VALUE(_xlfn.IFS(Table242[[#This Row],[Temperatures Delivered]]="Cold Only", "1", Table242[[#This Row],[Temperatures Delivered]]="Cook (ambient) &amp; Cold", "2",Table242[[#This Row],[Temperatures Delivered]]="Hot &amp; Cold", "3"))</f>
        <v>3</v>
      </c>
      <c r="K472" s="152">
        <v>40295</v>
      </c>
      <c r="M472" s="86"/>
    </row>
    <row r="473" spans="2:13" ht="13">
      <c r="B473" s="151" t="s">
        <v>524</v>
      </c>
      <c r="C473" s="151" t="s">
        <v>363</v>
      </c>
      <c r="D473" s="151" t="s">
        <v>359</v>
      </c>
      <c r="E473" s="151" t="s">
        <v>360</v>
      </c>
      <c r="F473" s="151" t="s">
        <v>361</v>
      </c>
      <c r="G473" s="151" t="b">
        <v>0</v>
      </c>
      <c r="H473" s="151" t="s">
        <v>39</v>
      </c>
      <c r="I473" s="151">
        <v>0.9</v>
      </c>
      <c r="J473" s="151">
        <f>VALUE(_xlfn.IFS(Table242[[#This Row],[Temperatures Delivered]]="Cold Only", "1", Table242[[#This Row],[Temperatures Delivered]]="Cook (ambient) &amp; Cold", "2",Table242[[#This Row],[Temperatures Delivered]]="Hot &amp; Cold", "3"))</f>
        <v>3</v>
      </c>
      <c r="K473" s="152">
        <v>40672</v>
      </c>
      <c r="M473" s="86"/>
    </row>
    <row r="474" spans="2:13" ht="13">
      <c r="B474" s="151" t="s">
        <v>503</v>
      </c>
      <c r="C474" s="151" t="s">
        <v>563</v>
      </c>
      <c r="D474" s="151" t="s">
        <v>359</v>
      </c>
      <c r="E474" s="151" t="s">
        <v>360</v>
      </c>
      <c r="F474" s="151" t="s">
        <v>361</v>
      </c>
      <c r="G474" s="151" t="b">
        <v>0</v>
      </c>
      <c r="H474" s="151" t="s">
        <v>39</v>
      </c>
      <c r="I474" s="151">
        <v>1.1000000000000001</v>
      </c>
      <c r="J474" s="151">
        <f>VALUE(_xlfn.IFS(Table242[[#This Row],[Temperatures Delivered]]="Cold Only", "1", Table242[[#This Row],[Temperatures Delivered]]="Cook (ambient) &amp; Cold", "2",Table242[[#This Row],[Temperatures Delivered]]="Hot &amp; Cold", "3"))</f>
        <v>3</v>
      </c>
      <c r="K474" s="152">
        <v>40242</v>
      </c>
      <c r="M474" s="86"/>
    </row>
    <row r="475" spans="2:13" ht="13">
      <c r="B475" s="151" t="s">
        <v>362</v>
      </c>
      <c r="C475" s="151" t="s">
        <v>615</v>
      </c>
      <c r="D475" s="151" t="s">
        <v>359</v>
      </c>
      <c r="E475" s="151" t="s">
        <v>360</v>
      </c>
      <c r="F475" s="151" t="s">
        <v>361</v>
      </c>
      <c r="G475" s="151" t="b">
        <v>0</v>
      </c>
      <c r="H475" s="151" t="s">
        <v>39</v>
      </c>
      <c r="I475" s="151">
        <v>0.9</v>
      </c>
      <c r="J475" s="151">
        <f>VALUE(_xlfn.IFS(Table242[[#This Row],[Temperatures Delivered]]="Cold Only", "1", Table242[[#This Row],[Temperatures Delivered]]="Cook (ambient) &amp; Cold", "2",Table242[[#This Row],[Temperatures Delivered]]="Hot &amp; Cold", "3"))</f>
        <v>3</v>
      </c>
      <c r="K475" s="152">
        <v>40672</v>
      </c>
      <c r="M475" s="86"/>
    </row>
    <row r="476" spans="2:13" ht="13">
      <c r="B476" s="151" t="s">
        <v>370</v>
      </c>
      <c r="C476" s="151" t="s">
        <v>616</v>
      </c>
      <c r="D476" s="151" t="s">
        <v>359</v>
      </c>
      <c r="E476" s="151" t="s">
        <v>360</v>
      </c>
      <c r="F476" s="151" t="s">
        <v>361</v>
      </c>
      <c r="G476" s="151" t="b">
        <v>0</v>
      </c>
      <c r="H476" s="151" t="s">
        <v>39</v>
      </c>
      <c r="I476" s="151">
        <v>0.8</v>
      </c>
      <c r="J476" s="151">
        <f>VALUE(_xlfn.IFS(Table242[[#This Row],[Temperatures Delivered]]="Cold Only", "1", Table242[[#This Row],[Temperatures Delivered]]="Cook (ambient) &amp; Cold", "2",Table242[[#This Row],[Temperatures Delivered]]="Hot &amp; Cold", "3"))</f>
        <v>3</v>
      </c>
      <c r="K476" s="152">
        <v>42033</v>
      </c>
      <c r="M476" s="86"/>
    </row>
    <row r="477" spans="2:13" ht="13">
      <c r="B477" s="151" t="s">
        <v>364</v>
      </c>
      <c r="C477" s="151" t="s">
        <v>617</v>
      </c>
      <c r="D477" s="151" t="s">
        <v>359</v>
      </c>
      <c r="E477" s="151" t="s">
        <v>360</v>
      </c>
      <c r="F477" s="151" t="s">
        <v>361</v>
      </c>
      <c r="G477" s="151" t="b">
        <v>0</v>
      </c>
      <c r="H477" s="151" t="s">
        <v>39</v>
      </c>
      <c r="I477" s="151">
        <v>0.6</v>
      </c>
      <c r="J477" s="151">
        <f>VALUE(_xlfn.IFS(Table242[[#This Row],[Temperatures Delivered]]="Cold Only", "1", Table242[[#This Row],[Temperatures Delivered]]="Cook (ambient) &amp; Cold", "2",Table242[[#This Row],[Temperatures Delivered]]="Hot &amp; Cold", "3"))</f>
        <v>3</v>
      </c>
      <c r="K477" s="152">
        <v>42195</v>
      </c>
      <c r="M477" s="86"/>
    </row>
    <row r="478" spans="2:13" ht="13">
      <c r="B478" s="151" t="s">
        <v>297</v>
      </c>
      <c r="C478" s="151">
        <v>900118</v>
      </c>
      <c r="D478" s="151" t="s">
        <v>359</v>
      </c>
      <c r="E478" s="151" t="s">
        <v>360</v>
      </c>
      <c r="F478" s="151" t="s">
        <v>361</v>
      </c>
      <c r="G478" s="151" t="b">
        <v>0</v>
      </c>
      <c r="H478" s="151" t="s">
        <v>39</v>
      </c>
      <c r="I478" s="151">
        <v>0.7</v>
      </c>
      <c r="J478" s="151">
        <f>VALUE(_xlfn.IFS(Table242[[#This Row],[Temperatures Delivered]]="Cold Only", "1", Table242[[#This Row],[Temperatures Delivered]]="Cook (ambient) &amp; Cold", "2",Table242[[#This Row],[Temperatures Delivered]]="Hot &amp; Cold", "3"))</f>
        <v>3</v>
      </c>
      <c r="K478" s="152">
        <v>41887</v>
      </c>
      <c r="M478" s="86"/>
    </row>
    <row r="479" spans="2:13" ht="13">
      <c r="B479" s="151" t="s">
        <v>507</v>
      </c>
      <c r="C479" s="151" t="s">
        <v>618</v>
      </c>
      <c r="D479" s="151" t="s">
        <v>391</v>
      </c>
      <c r="E479" s="151" t="s">
        <v>360</v>
      </c>
      <c r="F479" s="151" t="s">
        <v>361</v>
      </c>
      <c r="G479" s="151" t="b">
        <v>0</v>
      </c>
      <c r="H479" s="151" t="s">
        <v>39</v>
      </c>
      <c r="I479" s="151">
        <v>1.1000000000000001</v>
      </c>
      <c r="J479" s="151">
        <f>VALUE(_xlfn.IFS(Table242[[#This Row],[Temperatures Delivered]]="Cold Only", "1", Table242[[#This Row],[Temperatures Delivered]]="Cook (ambient) &amp; Cold", "2",Table242[[#This Row],[Temperatures Delivered]]="Hot &amp; Cold", "3"))</f>
        <v>3</v>
      </c>
      <c r="K479" s="152">
        <v>40295</v>
      </c>
      <c r="M479" s="86"/>
    </row>
    <row r="480" spans="2:13" ht="13">
      <c r="B480" s="151" t="s">
        <v>59</v>
      </c>
      <c r="C480" s="151" t="s">
        <v>619</v>
      </c>
      <c r="D480" s="151" t="s">
        <v>359</v>
      </c>
      <c r="E480" s="151" t="s">
        <v>360</v>
      </c>
      <c r="F480" s="151" t="s">
        <v>361</v>
      </c>
      <c r="G480" s="151" t="b">
        <v>0</v>
      </c>
      <c r="H480" s="151" t="s">
        <v>39</v>
      </c>
      <c r="I480" s="151">
        <v>0.9</v>
      </c>
      <c r="J480" s="151">
        <f>VALUE(_xlfn.IFS(Table242[[#This Row],[Temperatures Delivered]]="Cold Only", "1", Table242[[#This Row],[Temperatures Delivered]]="Cook (ambient) &amp; Cold", "2",Table242[[#This Row],[Temperatures Delivered]]="Hot &amp; Cold", "3"))</f>
        <v>3</v>
      </c>
      <c r="K480" s="152">
        <v>40680</v>
      </c>
      <c r="M480" s="86"/>
    </row>
    <row r="481" spans="2:13" ht="13">
      <c r="B481" s="151" t="s">
        <v>59</v>
      </c>
      <c r="C481" s="151" t="s">
        <v>554</v>
      </c>
      <c r="D481" s="151" t="s">
        <v>359</v>
      </c>
      <c r="E481" s="151" t="s">
        <v>360</v>
      </c>
      <c r="F481" s="151" t="s">
        <v>361</v>
      </c>
      <c r="G481" s="151" t="b">
        <v>0</v>
      </c>
      <c r="H481" s="151" t="s">
        <v>39</v>
      </c>
      <c r="I481" s="151">
        <v>0.9</v>
      </c>
      <c r="J481" s="151">
        <f>VALUE(_xlfn.IFS(Table242[[#This Row],[Temperatures Delivered]]="Cold Only", "1", Table242[[#This Row],[Temperatures Delivered]]="Cook (ambient) &amp; Cold", "2",Table242[[#This Row],[Temperatures Delivered]]="Hot &amp; Cold", "3"))</f>
        <v>3</v>
      </c>
      <c r="K481" s="152">
        <v>40680</v>
      </c>
      <c r="M481" s="86"/>
    </row>
    <row r="482" spans="2:13" ht="13">
      <c r="B482" s="151" t="s">
        <v>514</v>
      </c>
      <c r="C482" s="151" t="s">
        <v>589</v>
      </c>
      <c r="D482" s="151" t="s">
        <v>359</v>
      </c>
      <c r="E482" s="151" t="s">
        <v>360</v>
      </c>
      <c r="F482" s="151" t="s">
        <v>361</v>
      </c>
      <c r="G482" s="151" t="b">
        <v>0</v>
      </c>
      <c r="H482" s="151" t="s">
        <v>39</v>
      </c>
      <c r="I482" s="151">
        <v>0.9</v>
      </c>
      <c r="J482" s="151">
        <f>VALUE(_xlfn.IFS(Table242[[#This Row],[Temperatures Delivered]]="Cold Only", "1", Table242[[#This Row],[Temperatures Delivered]]="Cook (ambient) &amp; Cold", "2",Table242[[#This Row],[Temperatures Delivered]]="Hot &amp; Cold", "3"))</f>
        <v>3</v>
      </c>
      <c r="K482" s="152">
        <v>40680</v>
      </c>
      <c r="M482" s="86"/>
    </row>
    <row r="483" spans="2:13" ht="13">
      <c r="B483" s="151" t="s">
        <v>503</v>
      </c>
      <c r="C483" s="151" t="s">
        <v>618</v>
      </c>
      <c r="D483" s="151" t="s">
        <v>391</v>
      </c>
      <c r="E483" s="151" t="s">
        <v>360</v>
      </c>
      <c r="F483" s="151" t="s">
        <v>361</v>
      </c>
      <c r="G483" s="151" t="b">
        <v>0</v>
      </c>
      <c r="H483" s="151" t="s">
        <v>39</v>
      </c>
      <c r="I483" s="151">
        <v>1.1000000000000001</v>
      </c>
      <c r="J483" s="151">
        <f>VALUE(_xlfn.IFS(Table242[[#This Row],[Temperatures Delivered]]="Cold Only", "1", Table242[[#This Row],[Temperatures Delivered]]="Cook (ambient) &amp; Cold", "2",Table242[[#This Row],[Temperatures Delivered]]="Hot &amp; Cold", "3"))</f>
        <v>3</v>
      </c>
      <c r="K483" s="152">
        <v>40295</v>
      </c>
      <c r="M483" s="86"/>
    </row>
    <row r="484" spans="2:13" ht="13">
      <c r="B484" s="151" t="s">
        <v>297</v>
      </c>
      <c r="C484" s="151">
        <v>900119</v>
      </c>
      <c r="D484" s="151" t="s">
        <v>613</v>
      </c>
      <c r="E484" s="151" t="s">
        <v>360</v>
      </c>
      <c r="F484" s="151" t="s">
        <v>361</v>
      </c>
      <c r="G484" s="151" t="b">
        <v>0</v>
      </c>
      <c r="H484" s="151" t="s">
        <v>39</v>
      </c>
      <c r="I484" s="151">
        <v>1.2</v>
      </c>
      <c r="J484" s="151">
        <f>VALUE(_xlfn.IFS(Table242[[#This Row],[Temperatures Delivered]]="Cold Only", "1", Table242[[#This Row],[Temperatures Delivered]]="Cook (ambient) &amp; Cold", "2",Table242[[#This Row],[Temperatures Delivered]]="Hot &amp; Cold", "3"))</f>
        <v>3</v>
      </c>
      <c r="K484" s="152">
        <v>40469</v>
      </c>
      <c r="M484" s="86"/>
    </row>
    <row r="485" spans="2:13" ht="13">
      <c r="B485" s="151" t="s">
        <v>362</v>
      </c>
      <c r="C485" s="151" t="s">
        <v>619</v>
      </c>
      <c r="D485" s="151" t="s">
        <v>359</v>
      </c>
      <c r="E485" s="151" t="s">
        <v>360</v>
      </c>
      <c r="F485" s="151" t="s">
        <v>361</v>
      </c>
      <c r="G485" s="151" t="b">
        <v>0</v>
      </c>
      <c r="H485" s="151" t="s">
        <v>39</v>
      </c>
      <c r="I485" s="151">
        <v>0.9</v>
      </c>
      <c r="J485" s="151">
        <f>VALUE(_xlfn.IFS(Table242[[#This Row],[Temperatures Delivered]]="Cold Only", "1", Table242[[#This Row],[Temperatures Delivered]]="Cook (ambient) &amp; Cold", "2",Table242[[#This Row],[Temperatures Delivered]]="Hot &amp; Cold", "3"))</f>
        <v>3</v>
      </c>
      <c r="K485" s="152">
        <v>40672</v>
      </c>
      <c r="M485" s="86"/>
    </row>
    <row r="486" spans="2:13" ht="13">
      <c r="B486" s="151" t="s">
        <v>503</v>
      </c>
      <c r="C486" s="151" t="s">
        <v>608</v>
      </c>
      <c r="D486" s="151" t="s">
        <v>359</v>
      </c>
      <c r="E486" s="151" t="s">
        <v>360</v>
      </c>
      <c r="F486" s="151" t="s">
        <v>361</v>
      </c>
      <c r="G486" s="151" t="b">
        <v>0</v>
      </c>
      <c r="H486" s="151" t="s">
        <v>39</v>
      </c>
      <c r="I486" s="151">
        <v>1.1000000000000001</v>
      </c>
      <c r="J486" s="151">
        <f>VALUE(_xlfn.IFS(Table242[[#This Row],[Temperatures Delivered]]="Cold Only", "1", Table242[[#This Row],[Temperatures Delivered]]="Cook (ambient) &amp; Cold", "2",Table242[[#This Row],[Temperatures Delivered]]="Hot &amp; Cold", "3"))</f>
        <v>3</v>
      </c>
      <c r="K486" s="152">
        <v>40242</v>
      </c>
      <c r="M486" s="86"/>
    </row>
    <row r="487" spans="2:13" ht="13">
      <c r="B487" s="151" t="s">
        <v>297</v>
      </c>
      <c r="C487" s="151">
        <v>900133</v>
      </c>
      <c r="D487" s="151" t="s">
        <v>359</v>
      </c>
      <c r="E487" s="151" t="s">
        <v>360</v>
      </c>
      <c r="F487" s="151" t="s">
        <v>361</v>
      </c>
      <c r="G487" s="151" t="b">
        <v>0</v>
      </c>
      <c r="H487" s="151" t="s">
        <v>39</v>
      </c>
      <c r="I487" s="151">
        <v>1.2</v>
      </c>
      <c r="J487" s="151">
        <f>VALUE(_xlfn.IFS(Table242[[#This Row],[Temperatures Delivered]]="Cold Only", "1", Table242[[#This Row],[Temperatures Delivered]]="Cook (ambient) &amp; Cold", "2",Table242[[#This Row],[Temperatures Delivered]]="Hot &amp; Cold", "3"))</f>
        <v>3</v>
      </c>
      <c r="K487" s="152">
        <v>40590</v>
      </c>
      <c r="M487" s="86"/>
    </row>
    <row r="488" spans="2:13" ht="13">
      <c r="B488" s="151" t="s">
        <v>362</v>
      </c>
      <c r="C488" s="151" t="s">
        <v>581</v>
      </c>
      <c r="D488" s="151" t="s">
        <v>359</v>
      </c>
      <c r="E488" s="151" t="s">
        <v>360</v>
      </c>
      <c r="F488" s="151" t="s">
        <v>361</v>
      </c>
      <c r="G488" s="151" t="b">
        <v>0</v>
      </c>
      <c r="H488" s="151" t="s">
        <v>39</v>
      </c>
      <c r="I488" s="151">
        <v>0.9</v>
      </c>
      <c r="J488" s="151">
        <f>VALUE(_xlfn.IFS(Table242[[#This Row],[Temperatures Delivered]]="Cold Only", "1", Table242[[#This Row],[Temperatures Delivered]]="Cook (ambient) &amp; Cold", "2",Table242[[#This Row],[Temperatures Delivered]]="Hot &amp; Cold", "3"))</f>
        <v>3</v>
      </c>
      <c r="K488" s="152">
        <v>40672</v>
      </c>
      <c r="M488" s="86"/>
    </row>
    <row r="489" spans="2:13" ht="13">
      <c r="B489" s="151" t="s">
        <v>524</v>
      </c>
      <c r="C489" s="151" t="s">
        <v>574</v>
      </c>
      <c r="D489" s="151" t="s">
        <v>359</v>
      </c>
      <c r="E489" s="151" t="s">
        <v>360</v>
      </c>
      <c r="F489" s="151" t="s">
        <v>361</v>
      </c>
      <c r="G489" s="151" t="b">
        <v>0</v>
      </c>
      <c r="H489" s="151" t="s">
        <v>39</v>
      </c>
      <c r="I489" s="151">
        <v>0.9</v>
      </c>
      <c r="J489" s="151">
        <f>VALUE(_xlfn.IFS(Table242[[#This Row],[Temperatures Delivered]]="Cold Only", "1", Table242[[#This Row],[Temperatures Delivered]]="Cook (ambient) &amp; Cold", "2",Table242[[#This Row],[Temperatures Delivered]]="Hot &amp; Cold", "3"))</f>
        <v>3</v>
      </c>
      <c r="K489" s="152">
        <v>40672</v>
      </c>
      <c r="M489" s="86"/>
    </row>
    <row r="490" spans="2:13" ht="13">
      <c r="B490" s="151" t="s">
        <v>362</v>
      </c>
      <c r="C490" s="151" t="s">
        <v>565</v>
      </c>
      <c r="D490" s="151" t="s">
        <v>359</v>
      </c>
      <c r="E490" s="151" t="s">
        <v>360</v>
      </c>
      <c r="F490" s="151" t="s">
        <v>361</v>
      </c>
      <c r="G490" s="151" t="b">
        <v>0</v>
      </c>
      <c r="H490" s="151" t="s">
        <v>39</v>
      </c>
      <c r="I490" s="151">
        <v>0.9</v>
      </c>
      <c r="J490" s="151">
        <f>VALUE(_xlfn.IFS(Table242[[#This Row],[Temperatures Delivered]]="Cold Only", "1", Table242[[#This Row],[Temperatures Delivered]]="Cook (ambient) &amp; Cold", "2",Table242[[#This Row],[Temperatures Delivered]]="Hot &amp; Cold", "3"))</f>
        <v>3</v>
      </c>
      <c r="K490" s="152">
        <v>40672</v>
      </c>
      <c r="M490" s="86"/>
    </row>
    <row r="491" spans="2:13" ht="13">
      <c r="B491" s="151" t="s">
        <v>501</v>
      </c>
      <c r="C491" s="151" t="s">
        <v>620</v>
      </c>
      <c r="D491" s="151" t="s">
        <v>391</v>
      </c>
      <c r="E491" s="151" t="s">
        <v>360</v>
      </c>
      <c r="F491" s="151" t="s">
        <v>361</v>
      </c>
      <c r="G491" s="151" t="b">
        <v>0</v>
      </c>
      <c r="H491" s="151" t="s">
        <v>39</v>
      </c>
      <c r="I491" s="151">
        <v>1.1000000000000001</v>
      </c>
      <c r="J491" s="151">
        <f>VALUE(_xlfn.IFS(Table242[[#This Row],[Temperatures Delivered]]="Cold Only", "1", Table242[[#This Row],[Temperatures Delivered]]="Cook (ambient) &amp; Cold", "2",Table242[[#This Row],[Temperatures Delivered]]="Hot &amp; Cold", "3"))</f>
        <v>3</v>
      </c>
      <c r="K491" s="152">
        <v>40295</v>
      </c>
      <c r="M491" s="86"/>
    </row>
    <row r="492" spans="2:13" ht="26">
      <c r="B492" s="151" t="s">
        <v>507</v>
      </c>
      <c r="C492" s="151" t="s">
        <v>621</v>
      </c>
      <c r="D492" s="151" t="s">
        <v>359</v>
      </c>
      <c r="E492" s="151" t="s">
        <v>360</v>
      </c>
      <c r="F492" s="151" t="s">
        <v>361</v>
      </c>
      <c r="G492" s="151" t="b">
        <v>0</v>
      </c>
      <c r="H492" s="151" t="s">
        <v>725</v>
      </c>
      <c r="I492" s="151">
        <v>1.1000000000000001</v>
      </c>
      <c r="J492" s="151">
        <f>VALUE(_xlfn.IFS(Table242[[#This Row],[Temperatures Delivered]]="Cold Only", "1", Table242[[#This Row],[Temperatures Delivered]]="Cook (ambient) &amp; Cold", "2",Table242[[#This Row],[Temperatures Delivered]]="Hot &amp; Cold", "3"))</f>
        <v>2</v>
      </c>
      <c r="K492" s="152">
        <v>40449</v>
      </c>
      <c r="M492" s="86"/>
    </row>
    <row r="493" spans="2:13" ht="13">
      <c r="B493" s="151" t="s">
        <v>536</v>
      </c>
      <c r="C493" s="151" t="s">
        <v>622</v>
      </c>
      <c r="D493" s="151" t="s">
        <v>359</v>
      </c>
      <c r="E493" s="151" t="s">
        <v>360</v>
      </c>
      <c r="F493" s="151" t="s">
        <v>361</v>
      </c>
      <c r="G493" s="151" t="b">
        <v>0</v>
      </c>
      <c r="H493" s="151" t="s">
        <v>39</v>
      </c>
      <c r="I493" s="151">
        <v>1.1000000000000001</v>
      </c>
      <c r="J493" s="151">
        <f>VALUE(_xlfn.IFS(Table242[[#This Row],[Temperatures Delivered]]="Cold Only", "1", Table242[[#This Row],[Temperatures Delivered]]="Cook (ambient) &amp; Cold", "2",Table242[[#This Row],[Temperatures Delivered]]="Hot &amp; Cold", "3"))</f>
        <v>3</v>
      </c>
      <c r="K493" s="152">
        <v>40295</v>
      </c>
      <c r="M493" s="86"/>
    </row>
    <row r="494" spans="2:13" ht="39">
      <c r="B494" s="151" t="s">
        <v>546</v>
      </c>
      <c r="C494" s="151" t="s">
        <v>531</v>
      </c>
      <c r="D494" s="151" t="s">
        <v>359</v>
      </c>
      <c r="E494" s="151" t="s">
        <v>360</v>
      </c>
      <c r="F494" s="151" t="s">
        <v>361</v>
      </c>
      <c r="G494" s="151" t="b">
        <v>0</v>
      </c>
      <c r="H494" s="151" t="s">
        <v>39</v>
      </c>
      <c r="I494" s="151">
        <v>0.9</v>
      </c>
      <c r="J494" s="151">
        <f>VALUE(_xlfn.IFS(Table242[[#This Row],[Temperatures Delivered]]="Cold Only", "1", Table242[[#This Row],[Temperatures Delivered]]="Cook (ambient) &amp; Cold", "2",Table242[[#This Row],[Temperatures Delivered]]="Hot &amp; Cold", "3"))</f>
        <v>3</v>
      </c>
      <c r="K494" s="152">
        <v>40672</v>
      </c>
      <c r="M494" s="86"/>
    </row>
    <row r="495" spans="2:13" ht="13">
      <c r="B495" s="151" t="s">
        <v>536</v>
      </c>
      <c r="C495" s="151" t="s">
        <v>550</v>
      </c>
      <c r="D495" s="151" t="s">
        <v>359</v>
      </c>
      <c r="E495" s="151" t="s">
        <v>360</v>
      </c>
      <c r="F495" s="151" t="s">
        <v>361</v>
      </c>
      <c r="G495" s="151" t="b">
        <v>0</v>
      </c>
      <c r="H495" s="151" t="s">
        <v>39</v>
      </c>
      <c r="I495" s="151">
        <v>1.1000000000000001</v>
      </c>
      <c r="J495" s="151">
        <f>VALUE(_xlfn.IFS(Table242[[#This Row],[Temperatures Delivered]]="Cold Only", "1", Table242[[#This Row],[Temperatures Delivered]]="Cook (ambient) &amp; Cold", "2",Table242[[#This Row],[Temperatures Delivered]]="Hot &amp; Cold", "3"))</f>
        <v>3</v>
      </c>
      <c r="K495" s="152">
        <v>40295</v>
      </c>
      <c r="M495" s="86"/>
    </row>
    <row r="496" spans="2:13" ht="13">
      <c r="B496" s="151" t="s">
        <v>505</v>
      </c>
      <c r="C496" s="151" t="s">
        <v>615</v>
      </c>
      <c r="D496" s="151" t="s">
        <v>359</v>
      </c>
      <c r="E496" s="151" t="s">
        <v>360</v>
      </c>
      <c r="F496" s="151" t="s">
        <v>361</v>
      </c>
      <c r="G496" s="151" t="b">
        <v>0</v>
      </c>
      <c r="H496" s="151" t="s">
        <v>39</v>
      </c>
      <c r="I496" s="151">
        <v>0.9</v>
      </c>
      <c r="J496" s="151">
        <f>VALUE(_xlfn.IFS(Table242[[#This Row],[Temperatures Delivered]]="Cold Only", "1", Table242[[#This Row],[Temperatures Delivered]]="Cook (ambient) &amp; Cold", "2",Table242[[#This Row],[Temperatures Delivered]]="Hot &amp; Cold", "3"))</f>
        <v>3</v>
      </c>
      <c r="K496" s="152">
        <v>40672</v>
      </c>
      <c r="M496" s="86"/>
    </row>
    <row r="497" spans="2:13" ht="13">
      <c r="B497" s="151" t="s">
        <v>503</v>
      </c>
      <c r="C497" s="151" t="s">
        <v>544</v>
      </c>
      <c r="D497" s="151" t="s">
        <v>359</v>
      </c>
      <c r="E497" s="151" t="s">
        <v>360</v>
      </c>
      <c r="F497" s="151" t="s">
        <v>361</v>
      </c>
      <c r="G497" s="151" t="b">
        <v>0</v>
      </c>
      <c r="H497" s="151" t="s">
        <v>39</v>
      </c>
      <c r="I497" s="151">
        <v>1.1000000000000001</v>
      </c>
      <c r="J497" s="151">
        <f>VALUE(_xlfn.IFS(Table242[[#This Row],[Temperatures Delivered]]="Cold Only", "1", Table242[[#This Row],[Temperatures Delivered]]="Cook (ambient) &amp; Cold", "2",Table242[[#This Row],[Temperatures Delivered]]="Hot &amp; Cold", "3"))</f>
        <v>3</v>
      </c>
      <c r="K497" s="152">
        <v>40242</v>
      </c>
      <c r="M497" s="86"/>
    </row>
    <row r="498" spans="2:13" ht="13">
      <c r="B498" s="151" t="s">
        <v>59</v>
      </c>
      <c r="C498" s="151" t="s">
        <v>623</v>
      </c>
      <c r="D498" s="151" t="s">
        <v>359</v>
      </c>
      <c r="E498" s="151" t="s">
        <v>360</v>
      </c>
      <c r="F498" s="151" t="s">
        <v>361</v>
      </c>
      <c r="G498" s="151" t="b">
        <v>0</v>
      </c>
      <c r="H498" s="151" t="s">
        <v>39</v>
      </c>
      <c r="I498" s="151">
        <v>0.9</v>
      </c>
      <c r="J498" s="151">
        <f>VALUE(_xlfn.IFS(Table242[[#This Row],[Temperatures Delivered]]="Cold Only", "1", Table242[[#This Row],[Temperatures Delivered]]="Cook (ambient) &amp; Cold", "2",Table242[[#This Row],[Temperatures Delivered]]="Hot &amp; Cold", "3"))</f>
        <v>3</v>
      </c>
      <c r="K498" s="152">
        <v>40680</v>
      </c>
      <c r="M498" s="86"/>
    </row>
    <row r="499" spans="2:13" ht="13">
      <c r="B499" s="151" t="s">
        <v>296</v>
      </c>
      <c r="C499" s="151">
        <v>601170</v>
      </c>
      <c r="D499" s="151" t="s">
        <v>359</v>
      </c>
      <c r="E499" s="151" t="s">
        <v>360</v>
      </c>
      <c r="F499" s="151" t="s">
        <v>361</v>
      </c>
      <c r="G499" s="151" t="b">
        <v>0</v>
      </c>
      <c r="H499" s="151" t="s">
        <v>39</v>
      </c>
      <c r="I499" s="151">
        <v>0.8</v>
      </c>
      <c r="J499" s="151">
        <f>VALUE(_xlfn.IFS(Table242[[#This Row],[Temperatures Delivered]]="Cold Only", "1", Table242[[#This Row],[Temperatures Delivered]]="Cook (ambient) &amp; Cold", "2",Table242[[#This Row],[Temperatures Delivered]]="Hot &amp; Cold", "3"))</f>
        <v>3</v>
      </c>
      <c r="K499" s="152">
        <v>42033</v>
      </c>
      <c r="M499" s="86"/>
    </row>
    <row r="500" spans="2:13" ht="13">
      <c r="B500" s="151" t="s">
        <v>297</v>
      </c>
      <c r="C500" s="151">
        <v>601117</v>
      </c>
      <c r="D500" s="151" t="s">
        <v>359</v>
      </c>
      <c r="E500" s="151" t="s">
        <v>360</v>
      </c>
      <c r="F500" s="151" t="s">
        <v>361</v>
      </c>
      <c r="G500" s="151" t="b">
        <v>0</v>
      </c>
      <c r="H500" s="151" t="s">
        <v>39</v>
      </c>
      <c r="I500" s="151">
        <v>0.8</v>
      </c>
      <c r="J500" s="151">
        <f>VALUE(_xlfn.IFS(Table242[[#This Row],[Temperatures Delivered]]="Cold Only", "1", Table242[[#This Row],[Temperatures Delivered]]="Cook (ambient) &amp; Cold", "2",Table242[[#This Row],[Temperatures Delivered]]="Hot &amp; Cold", "3"))</f>
        <v>3</v>
      </c>
      <c r="K500" s="152">
        <v>41887</v>
      </c>
      <c r="M500" s="86"/>
    </row>
    <row r="501" spans="2:13" ht="13">
      <c r="B501" s="151" t="s">
        <v>362</v>
      </c>
      <c r="C501" s="151" t="s">
        <v>542</v>
      </c>
      <c r="D501" s="151" t="s">
        <v>359</v>
      </c>
      <c r="E501" s="151" t="s">
        <v>360</v>
      </c>
      <c r="F501" s="151" t="s">
        <v>361</v>
      </c>
      <c r="G501" s="151" t="b">
        <v>0</v>
      </c>
      <c r="H501" s="151" t="s">
        <v>39</v>
      </c>
      <c r="I501" s="151">
        <v>0.9</v>
      </c>
      <c r="J501" s="151">
        <f>VALUE(_xlfn.IFS(Table242[[#This Row],[Temperatures Delivered]]="Cold Only", "1", Table242[[#This Row],[Temperatures Delivered]]="Cook (ambient) &amp; Cold", "2",Table242[[#This Row],[Temperatures Delivered]]="Hot &amp; Cold", "3"))</f>
        <v>3</v>
      </c>
      <c r="K501" s="152">
        <v>40672</v>
      </c>
      <c r="M501" s="86"/>
    </row>
    <row r="502" spans="2:13" ht="26">
      <c r="B502" s="151" t="s">
        <v>507</v>
      </c>
      <c r="C502" s="151" t="s">
        <v>624</v>
      </c>
      <c r="D502" s="151" t="s">
        <v>359</v>
      </c>
      <c r="E502" s="151" t="s">
        <v>360</v>
      </c>
      <c r="F502" s="151" t="s">
        <v>361</v>
      </c>
      <c r="G502" s="151" t="b">
        <v>0</v>
      </c>
      <c r="H502" s="151" t="s">
        <v>725</v>
      </c>
      <c r="I502" s="151">
        <v>1.1000000000000001</v>
      </c>
      <c r="J502" s="151">
        <f>VALUE(_xlfn.IFS(Table242[[#This Row],[Temperatures Delivered]]="Cold Only", "1", Table242[[#This Row],[Temperatures Delivered]]="Cook (ambient) &amp; Cold", "2",Table242[[#This Row],[Temperatures Delivered]]="Hot &amp; Cold", "3"))</f>
        <v>2</v>
      </c>
      <c r="K502" s="152">
        <v>40449</v>
      </c>
      <c r="M502" s="86"/>
    </row>
    <row r="503" spans="2:13" ht="13">
      <c r="B503" s="151" t="s">
        <v>503</v>
      </c>
      <c r="C503" s="151" t="s">
        <v>511</v>
      </c>
      <c r="D503" s="151" t="s">
        <v>359</v>
      </c>
      <c r="E503" s="151" t="s">
        <v>360</v>
      </c>
      <c r="F503" s="151" t="s">
        <v>361</v>
      </c>
      <c r="G503" s="151" t="b">
        <v>0</v>
      </c>
      <c r="H503" s="151" t="s">
        <v>39</v>
      </c>
      <c r="I503" s="151">
        <v>1.1000000000000001</v>
      </c>
      <c r="J503" s="151">
        <f>VALUE(_xlfn.IFS(Table242[[#This Row],[Temperatures Delivered]]="Cold Only", "1", Table242[[#This Row],[Temperatures Delivered]]="Cook (ambient) &amp; Cold", "2",Table242[[#This Row],[Temperatures Delivered]]="Hot &amp; Cold", "3"))</f>
        <v>3</v>
      </c>
      <c r="K503" s="152">
        <v>40242</v>
      </c>
      <c r="M503" s="86"/>
    </row>
    <row r="504" spans="2:13" ht="13">
      <c r="B504" s="151" t="s">
        <v>505</v>
      </c>
      <c r="C504" s="151" t="s">
        <v>363</v>
      </c>
      <c r="D504" s="151" t="s">
        <v>359</v>
      </c>
      <c r="E504" s="151" t="s">
        <v>360</v>
      </c>
      <c r="F504" s="151" t="s">
        <v>361</v>
      </c>
      <c r="G504" s="151" t="b">
        <v>0</v>
      </c>
      <c r="H504" s="151" t="s">
        <v>39</v>
      </c>
      <c r="I504" s="151">
        <v>0.9</v>
      </c>
      <c r="J504" s="151">
        <f>VALUE(_xlfn.IFS(Table242[[#This Row],[Temperatures Delivered]]="Cold Only", "1", Table242[[#This Row],[Temperatures Delivered]]="Cook (ambient) &amp; Cold", "2",Table242[[#This Row],[Temperatures Delivered]]="Hot &amp; Cold", "3"))</f>
        <v>3</v>
      </c>
      <c r="K504" s="152">
        <v>40672</v>
      </c>
      <c r="M504" s="86"/>
    </row>
    <row r="505" spans="2:13" ht="13">
      <c r="B505" s="151" t="s">
        <v>370</v>
      </c>
      <c r="C505" s="151" t="s">
        <v>579</v>
      </c>
      <c r="D505" s="151" t="s">
        <v>359</v>
      </c>
      <c r="E505" s="151" t="s">
        <v>360</v>
      </c>
      <c r="F505" s="151" t="s">
        <v>361</v>
      </c>
      <c r="G505" s="151" t="b">
        <v>0</v>
      </c>
      <c r="H505" s="151" t="s">
        <v>39</v>
      </c>
      <c r="I505" s="151">
        <v>0.8</v>
      </c>
      <c r="J505" s="151">
        <f>VALUE(_xlfn.IFS(Table242[[#This Row],[Temperatures Delivered]]="Cold Only", "1", Table242[[#This Row],[Temperatures Delivered]]="Cook (ambient) &amp; Cold", "2",Table242[[#This Row],[Temperatures Delivered]]="Hot &amp; Cold", "3"))</f>
        <v>3</v>
      </c>
      <c r="K505" s="152">
        <v>42033</v>
      </c>
      <c r="M505" s="86"/>
    </row>
    <row r="506" spans="2:13" ht="13">
      <c r="B506" s="151" t="s">
        <v>536</v>
      </c>
      <c r="C506" s="151" t="s">
        <v>539</v>
      </c>
      <c r="D506" s="151" t="s">
        <v>359</v>
      </c>
      <c r="E506" s="151" t="s">
        <v>360</v>
      </c>
      <c r="F506" s="151" t="s">
        <v>361</v>
      </c>
      <c r="G506" s="151" t="b">
        <v>0</v>
      </c>
      <c r="H506" s="151" t="s">
        <v>39</v>
      </c>
      <c r="I506" s="151">
        <v>1.1000000000000001</v>
      </c>
      <c r="J506" s="151">
        <f>VALUE(_xlfn.IFS(Table242[[#This Row],[Temperatures Delivered]]="Cold Only", "1", Table242[[#This Row],[Temperatures Delivered]]="Cook (ambient) &amp; Cold", "2",Table242[[#This Row],[Temperatures Delivered]]="Hot &amp; Cold", "3"))</f>
        <v>3</v>
      </c>
      <c r="K506" s="152">
        <v>40295</v>
      </c>
      <c r="M506" s="86"/>
    </row>
    <row r="507" spans="2:13" ht="13">
      <c r="B507" s="151" t="s">
        <v>524</v>
      </c>
      <c r="C507" s="151" t="s">
        <v>625</v>
      </c>
      <c r="D507" s="151" t="s">
        <v>359</v>
      </c>
      <c r="E507" s="151" t="s">
        <v>360</v>
      </c>
      <c r="F507" s="151" t="s">
        <v>361</v>
      </c>
      <c r="G507" s="151" t="b">
        <v>0</v>
      </c>
      <c r="H507" s="151" t="s">
        <v>39</v>
      </c>
      <c r="I507" s="151">
        <v>0.9</v>
      </c>
      <c r="J507" s="151">
        <f>VALUE(_xlfn.IFS(Table242[[#This Row],[Temperatures Delivered]]="Cold Only", "1", Table242[[#This Row],[Temperatures Delivered]]="Cook (ambient) &amp; Cold", "2",Table242[[#This Row],[Temperatures Delivered]]="Hot &amp; Cold", "3"))</f>
        <v>3</v>
      </c>
      <c r="K507" s="152">
        <v>40672</v>
      </c>
      <c r="M507" s="86"/>
    </row>
    <row r="508" spans="2:13" ht="13">
      <c r="B508" s="151" t="s">
        <v>503</v>
      </c>
      <c r="C508" s="151" t="s">
        <v>585</v>
      </c>
      <c r="D508" s="151" t="s">
        <v>359</v>
      </c>
      <c r="E508" s="151" t="s">
        <v>360</v>
      </c>
      <c r="F508" s="151" t="s">
        <v>361</v>
      </c>
      <c r="G508" s="151" t="b">
        <v>0</v>
      </c>
      <c r="H508" s="151" t="s">
        <v>39</v>
      </c>
      <c r="I508" s="151">
        <v>1.1000000000000001</v>
      </c>
      <c r="J508" s="151">
        <f>VALUE(_xlfn.IFS(Table242[[#This Row],[Temperatures Delivered]]="Cold Only", "1", Table242[[#This Row],[Temperatures Delivered]]="Cook (ambient) &amp; Cold", "2",Table242[[#This Row],[Temperatures Delivered]]="Hot &amp; Cold", "3"))</f>
        <v>3</v>
      </c>
      <c r="K508" s="152">
        <v>40242</v>
      </c>
      <c r="M508" s="86"/>
    </row>
    <row r="509" spans="2:13" ht="13">
      <c r="B509" s="151" t="s">
        <v>536</v>
      </c>
      <c r="C509" s="151" t="s">
        <v>626</v>
      </c>
      <c r="D509" s="151" t="s">
        <v>359</v>
      </c>
      <c r="E509" s="151" t="s">
        <v>360</v>
      </c>
      <c r="F509" s="151" t="s">
        <v>361</v>
      </c>
      <c r="G509" s="151" t="b">
        <v>0</v>
      </c>
      <c r="H509" s="151" t="s">
        <v>39</v>
      </c>
      <c r="I509" s="151">
        <v>1.1000000000000001</v>
      </c>
      <c r="J509" s="151">
        <f>VALUE(_xlfn.IFS(Table242[[#This Row],[Temperatures Delivered]]="Cold Only", "1", Table242[[#This Row],[Temperatures Delivered]]="Cook (ambient) &amp; Cold", "2",Table242[[#This Row],[Temperatures Delivered]]="Hot &amp; Cold", "3"))</f>
        <v>3</v>
      </c>
      <c r="K509" s="152">
        <v>40295</v>
      </c>
      <c r="M509" s="86"/>
    </row>
    <row r="510" spans="2:13" ht="13">
      <c r="B510" s="151" t="s">
        <v>116</v>
      </c>
      <c r="C510" s="151" t="s">
        <v>627</v>
      </c>
      <c r="D510" s="151" t="s">
        <v>359</v>
      </c>
      <c r="E510" s="151" t="s">
        <v>360</v>
      </c>
      <c r="F510" s="151" t="s">
        <v>361</v>
      </c>
      <c r="G510" s="151" t="b">
        <v>1</v>
      </c>
      <c r="H510" s="151" t="s">
        <v>39</v>
      </c>
      <c r="I510" s="151">
        <v>1.1000000000000001</v>
      </c>
      <c r="J510" s="151">
        <f>VALUE(_xlfn.IFS(Table242[[#This Row],[Temperatures Delivered]]="Cold Only", "1", Table242[[#This Row],[Temperatures Delivered]]="Cook (ambient) &amp; Cold", "2",Table242[[#This Row],[Temperatures Delivered]]="Hot &amp; Cold", "3"))</f>
        <v>3</v>
      </c>
      <c r="K510" s="152">
        <v>42219</v>
      </c>
      <c r="M510" s="86"/>
    </row>
    <row r="511" spans="2:13" ht="13">
      <c r="B511" s="151" t="s">
        <v>501</v>
      </c>
      <c r="C511" s="151" t="s">
        <v>596</v>
      </c>
      <c r="D511" s="151" t="s">
        <v>359</v>
      </c>
      <c r="E511" s="151" t="s">
        <v>360</v>
      </c>
      <c r="F511" s="151" t="s">
        <v>361</v>
      </c>
      <c r="G511" s="151" t="b">
        <v>0</v>
      </c>
      <c r="H511" s="151" t="s">
        <v>39</v>
      </c>
      <c r="I511" s="151">
        <v>1.1000000000000001</v>
      </c>
      <c r="J511" s="151">
        <f>VALUE(_xlfn.IFS(Table242[[#This Row],[Temperatures Delivered]]="Cold Only", "1", Table242[[#This Row],[Temperatures Delivered]]="Cook (ambient) &amp; Cold", "2",Table242[[#This Row],[Temperatures Delivered]]="Hot &amp; Cold", "3"))</f>
        <v>3</v>
      </c>
      <c r="K511" s="152">
        <v>40295</v>
      </c>
      <c r="M511" s="86"/>
    </row>
    <row r="512" spans="2:13" ht="13">
      <c r="B512" s="151" t="s">
        <v>297</v>
      </c>
      <c r="C512" s="151">
        <v>601178</v>
      </c>
      <c r="D512" s="151" t="s">
        <v>359</v>
      </c>
      <c r="E512" s="151" t="s">
        <v>360</v>
      </c>
      <c r="F512" s="151" t="s">
        <v>361</v>
      </c>
      <c r="G512" s="151" t="b">
        <v>0</v>
      </c>
      <c r="H512" s="151" t="s">
        <v>39</v>
      </c>
      <c r="I512" s="151">
        <v>0.8</v>
      </c>
      <c r="J512" s="151">
        <f>VALUE(_xlfn.IFS(Table242[[#This Row],[Temperatures Delivered]]="Cold Only", "1", Table242[[#This Row],[Temperatures Delivered]]="Cook (ambient) &amp; Cold", "2",Table242[[#This Row],[Temperatures Delivered]]="Hot &amp; Cold", "3"))</f>
        <v>3</v>
      </c>
      <c r="K512" s="152">
        <v>42160</v>
      </c>
      <c r="M512" s="86"/>
    </row>
    <row r="513" spans="2:13" ht="13">
      <c r="B513" s="151" t="s">
        <v>524</v>
      </c>
      <c r="C513" s="151" t="s">
        <v>554</v>
      </c>
      <c r="D513" s="151" t="s">
        <v>359</v>
      </c>
      <c r="E513" s="151" t="s">
        <v>360</v>
      </c>
      <c r="F513" s="151" t="s">
        <v>361</v>
      </c>
      <c r="G513" s="151" t="b">
        <v>0</v>
      </c>
      <c r="H513" s="151" t="s">
        <v>39</v>
      </c>
      <c r="I513" s="151">
        <v>0.9</v>
      </c>
      <c r="J513" s="151">
        <f>VALUE(_xlfn.IFS(Table242[[#This Row],[Temperatures Delivered]]="Cold Only", "1", Table242[[#This Row],[Temperatures Delivered]]="Cook (ambient) &amp; Cold", "2",Table242[[#This Row],[Temperatures Delivered]]="Hot &amp; Cold", "3"))</f>
        <v>3</v>
      </c>
      <c r="K513" s="152">
        <v>40672</v>
      </c>
      <c r="M513" s="86"/>
    </row>
    <row r="514" spans="2:13" ht="13">
      <c r="B514" s="151" t="s">
        <v>503</v>
      </c>
      <c r="C514" s="151" t="s">
        <v>557</v>
      </c>
      <c r="D514" s="151" t="s">
        <v>391</v>
      </c>
      <c r="E514" s="151" t="s">
        <v>360</v>
      </c>
      <c r="F514" s="151" t="s">
        <v>361</v>
      </c>
      <c r="G514" s="151" t="b">
        <v>0</v>
      </c>
      <c r="H514" s="151" t="s">
        <v>39</v>
      </c>
      <c r="I514" s="151">
        <v>1.1000000000000001</v>
      </c>
      <c r="J514" s="151">
        <f>VALUE(_xlfn.IFS(Table242[[#This Row],[Temperatures Delivered]]="Cold Only", "1", Table242[[#This Row],[Temperatures Delivered]]="Cook (ambient) &amp; Cold", "2",Table242[[#This Row],[Temperatures Delivered]]="Hot &amp; Cold", "3"))</f>
        <v>3</v>
      </c>
      <c r="K514" s="152">
        <v>40295</v>
      </c>
      <c r="M514" s="86"/>
    </row>
    <row r="515" spans="2:13" ht="13">
      <c r="B515" s="151" t="s">
        <v>536</v>
      </c>
      <c r="C515" s="151" t="s">
        <v>551</v>
      </c>
      <c r="D515" s="151" t="s">
        <v>391</v>
      </c>
      <c r="E515" s="151" t="s">
        <v>360</v>
      </c>
      <c r="F515" s="151" t="s">
        <v>361</v>
      </c>
      <c r="G515" s="151" t="b">
        <v>0</v>
      </c>
      <c r="H515" s="151" t="s">
        <v>39</v>
      </c>
      <c r="I515" s="151">
        <v>1.1000000000000001</v>
      </c>
      <c r="J515" s="151">
        <f>VALUE(_xlfn.IFS(Table242[[#This Row],[Temperatures Delivered]]="Cold Only", "1", Table242[[#This Row],[Temperatures Delivered]]="Cook (ambient) &amp; Cold", "2",Table242[[#This Row],[Temperatures Delivered]]="Hot &amp; Cold", "3"))</f>
        <v>3</v>
      </c>
      <c r="K515" s="152">
        <v>40295</v>
      </c>
      <c r="M515" s="86"/>
    </row>
    <row r="516" spans="2:13" ht="26">
      <c r="B516" s="151" t="s">
        <v>503</v>
      </c>
      <c r="C516" s="151" t="s">
        <v>628</v>
      </c>
      <c r="D516" s="151" t="s">
        <v>391</v>
      </c>
      <c r="E516" s="151" t="s">
        <v>360</v>
      </c>
      <c r="F516" s="151" t="s">
        <v>361</v>
      </c>
      <c r="G516" s="151" t="b">
        <v>0</v>
      </c>
      <c r="H516" s="151" t="s">
        <v>725</v>
      </c>
      <c r="I516" s="151">
        <v>1.1000000000000001</v>
      </c>
      <c r="J516" s="151">
        <f>VALUE(_xlfn.IFS(Table242[[#This Row],[Temperatures Delivered]]="Cold Only", "1", Table242[[#This Row],[Temperatures Delivered]]="Cook (ambient) &amp; Cold", "2",Table242[[#This Row],[Temperatures Delivered]]="Hot &amp; Cold", "3"))</f>
        <v>2</v>
      </c>
      <c r="K516" s="152">
        <v>40449</v>
      </c>
      <c r="M516" s="86"/>
    </row>
    <row r="517" spans="2:13" ht="13">
      <c r="B517" s="151" t="s">
        <v>503</v>
      </c>
      <c r="C517" s="151" t="s">
        <v>551</v>
      </c>
      <c r="D517" s="151" t="s">
        <v>359</v>
      </c>
      <c r="E517" s="151" t="s">
        <v>360</v>
      </c>
      <c r="F517" s="151" t="s">
        <v>361</v>
      </c>
      <c r="G517" s="151" t="b">
        <v>0</v>
      </c>
      <c r="H517" s="151" t="s">
        <v>39</v>
      </c>
      <c r="I517" s="151">
        <v>1.1000000000000001</v>
      </c>
      <c r="J517" s="151">
        <f>VALUE(_xlfn.IFS(Table242[[#This Row],[Temperatures Delivered]]="Cold Only", "1", Table242[[#This Row],[Temperatures Delivered]]="Cook (ambient) &amp; Cold", "2",Table242[[#This Row],[Temperatures Delivered]]="Hot &amp; Cold", "3"))</f>
        <v>3</v>
      </c>
      <c r="K517" s="152">
        <v>40242</v>
      </c>
      <c r="M517" s="86"/>
    </row>
    <row r="518" spans="2:13" ht="13">
      <c r="B518" s="151" t="s">
        <v>297</v>
      </c>
      <c r="C518" s="151">
        <v>601145</v>
      </c>
      <c r="D518" s="151" t="s">
        <v>359</v>
      </c>
      <c r="E518" s="151" t="s">
        <v>360</v>
      </c>
      <c r="F518" s="151" t="s">
        <v>361</v>
      </c>
      <c r="G518" s="151" t="b">
        <v>0</v>
      </c>
      <c r="H518" s="151" t="s">
        <v>39</v>
      </c>
      <c r="I518" s="151">
        <v>0.8</v>
      </c>
      <c r="J518" s="151">
        <f>VALUE(_xlfn.IFS(Table242[[#This Row],[Temperatures Delivered]]="Cold Only", "1", Table242[[#This Row],[Temperatures Delivered]]="Cook (ambient) &amp; Cold", "2",Table242[[#This Row],[Temperatures Delivered]]="Hot &amp; Cold", "3"))</f>
        <v>3</v>
      </c>
      <c r="K518" s="152">
        <v>41899</v>
      </c>
      <c r="M518" s="86"/>
    </row>
    <row r="519" spans="2:13" ht="13">
      <c r="B519" s="151" t="s">
        <v>297</v>
      </c>
      <c r="C519" s="151" t="s">
        <v>629</v>
      </c>
      <c r="D519" s="151" t="s">
        <v>613</v>
      </c>
      <c r="E519" s="151" t="s">
        <v>360</v>
      </c>
      <c r="F519" s="151" t="s">
        <v>361</v>
      </c>
      <c r="G519" s="151" t="b">
        <v>0</v>
      </c>
      <c r="H519" s="151" t="s">
        <v>39</v>
      </c>
      <c r="I519" s="151">
        <v>1.2</v>
      </c>
      <c r="J519" s="151">
        <f>VALUE(_xlfn.IFS(Table242[[#This Row],[Temperatures Delivered]]="Cold Only", "1", Table242[[#This Row],[Temperatures Delivered]]="Cook (ambient) &amp; Cold", "2",Table242[[#This Row],[Temperatures Delivered]]="Hot &amp; Cold", "3"))</f>
        <v>3</v>
      </c>
      <c r="K519" s="152">
        <v>40469</v>
      </c>
      <c r="M519" s="86"/>
    </row>
    <row r="520" spans="2:13" ht="13">
      <c r="B520" s="151" t="s">
        <v>514</v>
      </c>
      <c r="C520" s="151" t="s">
        <v>630</v>
      </c>
      <c r="D520" s="151" t="s">
        <v>359</v>
      </c>
      <c r="E520" s="151" t="s">
        <v>360</v>
      </c>
      <c r="F520" s="151" t="s">
        <v>361</v>
      </c>
      <c r="G520" s="151" t="b">
        <v>0</v>
      </c>
      <c r="H520" s="151" t="s">
        <v>39</v>
      </c>
      <c r="I520" s="151">
        <v>0.9</v>
      </c>
      <c r="J520" s="151">
        <f>VALUE(_xlfn.IFS(Table242[[#This Row],[Temperatures Delivered]]="Cold Only", "1", Table242[[#This Row],[Temperatures Delivered]]="Cook (ambient) &amp; Cold", "2",Table242[[#This Row],[Temperatures Delivered]]="Hot &amp; Cold", "3"))</f>
        <v>3</v>
      </c>
      <c r="K520" s="152">
        <v>40680</v>
      </c>
      <c r="M520" s="86"/>
    </row>
    <row r="521" spans="2:13" ht="13">
      <c r="B521" s="151" t="s">
        <v>536</v>
      </c>
      <c r="C521" s="151" t="s">
        <v>583</v>
      </c>
      <c r="D521" s="151" t="s">
        <v>359</v>
      </c>
      <c r="E521" s="151" t="s">
        <v>360</v>
      </c>
      <c r="F521" s="151" t="s">
        <v>361</v>
      </c>
      <c r="G521" s="151" t="b">
        <v>0</v>
      </c>
      <c r="H521" s="151" t="s">
        <v>39</v>
      </c>
      <c r="I521" s="151">
        <v>1.1000000000000001</v>
      </c>
      <c r="J521" s="151">
        <f>VALUE(_xlfn.IFS(Table242[[#This Row],[Temperatures Delivered]]="Cold Only", "1", Table242[[#This Row],[Temperatures Delivered]]="Cook (ambient) &amp; Cold", "2",Table242[[#This Row],[Temperatures Delivered]]="Hot &amp; Cold", "3"))</f>
        <v>3</v>
      </c>
      <c r="K521" s="152">
        <v>40295</v>
      </c>
      <c r="M521" s="86"/>
    </row>
    <row r="522" spans="2:13" ht="39">
      <c r="B522" s="151" t="s">
        <v>546</v>
      </c>
      <c r="C522" s="151" t="s">
        <v>619</v>
      </c>
      <c r="D522" s="151" t="s">
        <v>359</v>
      </c>
      <c r="E522" s="151" t="s">
        <v>360</v>
      </c>
      <c r="F522" s="151" t="s">
        <v>361</v>
      </c>
      <c r="G522" s="151" t="b">
        <v>0</v>
      </c>
      <c r="H522" s="151" t="s">
        <v>39</v>
      </c>
      <c r="I522" s="151">
        <v>0.9</v>
      </c>
      <c r="J522" s="151">
        <f>VALUE(_xlfn.IFS(Table242[[#This Row],[Temperatures Delivered]]="Cold Only", "1", Table242[[#This Row],[Temperatures Delivered]]="Cook (ambient) &amp; Cold", "2",Table242[[#This Row],[Temperatures Delivered]]="Hot &amp; Cold", "3"))</f>
        <v>3</v>
      </c>
      <c r="K522" s="152">
        <v>40672</v>
      </c>
      <c r="M522" s="86"/>
    </row>
    <row r="523" spans="2:13" ht="13">
      <c r="B523" s="151" t="s">
        <v>514</v>
      </c>
      <c r="C523" s="151" t="s">
        <v>623</v>
      </c>
      <c r="D523" s="151" t="s">
        <v>359</v>
      </c>
      <c r="E523" s="151" t="s">
        <v>360</v>
      </c>
      <c r="F523" s="151" t="s">
        <v>361</v>
      </c>
      <c r="G523" s="151" t="b">
        <v>0</v>
      </c>
      <c r="H523" s="151" t="s">
        <v>39</v>
      </c>
      <c r="I523" s="151">
        <v>0.9</v>
      </c>
      <c r="J523" s="151">
        <f>VALUE(_xlfn.IFS(Table242[[#This Row],[Temperatures Delivered]]="Cold Only", "1", Table242[[#This Row],[Temperatures Delivered]]="Cook (ambient) &amp; Cold", "2",Table242[[#This Row],[Temperatures Delivered]]="Hot &amp; Cold", "3"))</f>
        <v>3</v>
      </c>
      <c r="K523" s="152">
        <v>40680</v>
      </c>
      <c r="M523" s="86"/>
    </row>
    <row r="524" spans="2:13" ht="13">
      <c r="B524" s="151" t="s">
        <v>271</v>
      </c>
      <c r="C524" s="151" t="s">
        <v>631</v>
      </c>
      <c r="D524" s="151" t="s">
        <v>391</v>
      </c>
      <c r="E524" s="151" t="s">
        <v>360</v>
      </c>
      <c r="F524" s="151" t="s">
        <v>361</v>
      </c>
      <c r="G524" s="151" t="b">
        <v>0</v>
      </c>
      <c r="H524" s="151" t="s">
        <v>39</v>
      </c>
      <c r="I524" s="151">
        <v>0.7</v>
      </c>
      <c r="J524" s="151">
        <f>VALUE(_xlfn.IFS(Table242[[#This Row],[Temperatures Delivered]]="Cold Only", "1", Table242[[#This Row],[Temperatures Delivered]]="Cook (ambient) &amp; Cold", "2",Table242[[#This Row],[Temperatures Delivered]]="Hot &amp; Cold", "3"))</f>
        <v>3</v>
      </c>
      <c r="K524" s="152">
        <v>40548</v>
      </c>
      <c r="M524" s="86"/>
    </row>
    <row r="525" spans="2:13" ht="13">
      <c r="B525" s="151" t="s">
        <v>507</v>
      </c>
      <c r="C525" s="151" t="s">
        <v>567</v>
      </c>
      <c r="D525" s="151" t="s">
        <v>391</v>
      </c>
      <c r="E525" s="151" t="s">
        <v>360</v>
      </c>
      <c r="F525" s="151" t="s">
        <v>361</v>
      </c>
      <c r="G525" s="151" t="b">
        <v>0</v>
      </c>
      <c r="H525" s="151" t="s">
        <v>39</v>
      </c>
      <c r="I525" s="151">
        <v>1.1000000000000001</v>
      </c>
      <c r="J525" s="151">
        <f>VALUE(_xlfn.IFS(Table242[[#This Row],[Temperatures Delivered]]="Cold Only", "1", Table242[[#This Row],[Temperatures Delivered]]="Cook (ambient) &amp; Cold", "2",Table242[[#This Row],[Temperatures Delivered]]="Hot &amp; Cold", "3"))</f>
        <v>3</v>
      </c>
      <c r="K525" s="152">
        <v>40295</v>
      </c>
      <c r="M525" s="86"/>
    </row>
    <row r="526" spans="2:13" ht="39">
      <c r="B526" s="151" t="s">
        <v>546</v>
      </c>
      <c r="C526" s="151" t="s">
        <v>589</v>
      </c>
      <c r="D526" s="151" t="s">
        <v>359</v>
      </c>
      <c r="E526" s="151" t="s">
        <v>360</v>
      </c>
      <c r="F526" s="151" t="s">
        <v>361</v>
      </c>
      <c r="G526" s="151" t="b">
        <v>0</v>
      </c>
      <c r="H526" s="151" t="s">
        <v>39</v>
      </c>
      <c r="I526" s="151">
        <v>0.9</v>
      </c>
      <c r="J526" s="151">
        <f>VALUE(_xlfn.IFS(Table242[[#This Row],[Temperatures Delivered]]="Cold Only", "1", Table242[[#This Row],[Temperatures Delivered]]="Cook (ambient) &amp; Cold", "2",Table242[[#This Row],[Temperatures Delivered]]="Hot &amp; Cold", "3"))</f>
        <v>3</v>
      </c>
      <c r="K526" s="152">
        <v>40672</v>
      </c>
      <c r="M526" s="86"/>
    </row>
    <row r="527" spans="2:13" ht="13">
      <c r="B527" s="151" t="s">
        <v>296</v>
      </c>
      <c r="C527" s="151">
        <v>601170</v>
      </c>
      <c r="D527" s="151" t="s">
        <v>359</v>
      </c>
      <c r="E527" s="151" t="s">
        <v>360</v>
      </c>
      <c r="F527" s="151" t="s">
        <v>361</v>
      </c>
      <c r="G527" s="151" t="b">
        <v>0</v>
      </c>
      <c r="H527" s="151" t="s">
        <v>39</v>
      </c>
      <c r="I527" s="151">
        <v>0.8</v>
      </c>
      <c r="J527" s="151">
        <f>VALUE(_xlfn.IFS(Table242[[#This Row],[Temperatures Delivered]]="Cold Only", "1", Table242[[#This Row],[Temperatures Delivered]]="Cook (ambient) &amp; Cold", "2",Table242[[#This Row],[Temperatures Delivered]]="Hot &amp; Cold", "3"))</f>
        <v>3</v>
      </c>
      <c r="K527" s="152">
        <v>41887</v>
      </c>
      <c r="M527" s="86"/>
    </row>
    <row r="528" spans="2:13" ht="13">
      <c r="B528" s="151" t="s">
        <v>507</v>
      </c>
      <c r="C528" s="151" t="s">
        <v>632</v>
      </c>
      <c r="D528" s="151" t="s">
        <v>359</v>
      </c>
      <c r="E528" s="151" t="s">
        <v>360</v>
      </c>
      <c r="F528" s="151" t="s">
        <v>361</v>
      </c>
      <c r="G528" s="151" t="b">
        <v>0</v>
      </c>
      <c r="H528" s="151" t="s">
        <v>39</v>
      </c>
      <c r="I528" s="151">
        <v>1.1000000000000001</v>
      </c>
      <c r="J528" s="151">
        <f>VALUE(_xlfn.IFS(Table242[[#This Row],[Temperatures Delivered]]="Cold Only", "1", Table242[[#This Row],[Temperatures Delivered]]="Cook (ambient) &amp; Cold", "2",Table242[[#This Row],[Temperatures Delivered]]="Hot &amp; Cold", "3"))</f>
        <v>3</v>
      </c>
      <c r="K528" s="152">
        <v>40295</v>
      </c>
      <c r="M528" s="86"/>
    </row>
    <row r="529" spans="2:13" ht="13">
      <c r="B529" s="151" t="s">
        <v>501</v>
      </c>
      <c r="C529" s="151" t="s">
        <v>521</v>
      </c>
      <c r="D529" s="151" t="s">
        <v>391</v>
      </c>
      <c r="E529" s="151" t="s">
        <v>360</v>
      </c>
      <c r="F529" s="151" t="s">
        <v>361</v>
      </c>
      <c r="G529" s="151" t="b">
        <v>0</v>
      </c>
      <c r="H529" s="151" t="s">
        <v>39</v>
      </c>
      <c r="I529" s="151">
        <v>1.1000000000000001</v>
      </c>
      <c r="J529" s="151">
        <f>VALUE(_xlfn.IFS(Table242[[#This Row],[Temperatures Delivered]]="Cold Only", "1", Table242[[#This Row],[Temperatures Delivered]]="Cook (ambient) &amp; Cold", "2",Table242[[#This Row],[Temperatures Delivered]]="Hot &amp; Cold", "3"))</f>
        <v>3</v>
      </c>
      <c r="K529" s="152">
        <v>40295</v>
      </c>
      <c r="M529" s="86"/>
    </row>
    <row r="530" spans="2:13" ht="13">
      <c r="B530" s="151" t="s">
        <v>503</v>
      </c>
      <c r="C530" s="151" t="s">
        <v>633</v>
      </c>
      <c r="D530" s="151" t="s">
        <v>359</v>
      </c>
      <c r="E530" s="151" t="s">
        <v>360</v>
      </c>
      <c r="F530" s="151" t="s">
        <v>361</v>
      </c>
      <c r="G530" s="151" t="b">
        <v>0</v>
      </c>
      <c r="H530" s="151" t="s">
        <v>39</v>
      </c>
      <c r="I530" s="151">
        <v>1.1000000000000001</v>
      </c>
      <c r="J530" s="151">
        <f>VALUE(_xlfn.IFS(Table242[[#This Row],[Temperatures Delivered]]="Cold Only", "1", Table242[[#This Row],[Temperatures Delivered]]="Cook (ambient) &amp; Cold", "2",Table242[[#This Row],[Temperatures Delivered]]="Hot &amp; Cold", "3"))</f>
        <v>3</v>
      </c>
      <c r="K530" s="152">
        <v>40242</v>
      </c>
      <c r="M530" s="86"/>
    </row>
    <row r="531" spans="2:13" ht="13">
      <c r="B531" s="151" t="s">
        <v>507</v>
      </c>
      <c r="C531" s="151" t="s">
        <v>620</v>
      </c>
      <c r="D531" s="151" t="s">
        <v>391</v>
      </c>
      <c r="E531" s="151" t="s">
        <v>360</v>
      </c>
      <c r="F531" s="151" t="s">
        <v>361</v>
      </c>
      <c r="G531" s="151" t="b">
        <v>0</v>
      </c>
      <c r="H531" s="151" t="s">
        <v>39</v>
      </c>
      <c r="I531" s="151">
        <v>1.1000000000000001</v>
      </c>
      <c r="J531" s="151">
        <f>VALUE(_xlfn.IFS(Table242[[#This Row],[Temperatures Delivered]]="Cold Only", "1", Table242[[#This Row],[Temperatures Delivered]]="Cook (ambient) &amp; Cold", "2",Table242[[#This Row],[Temperatures Delivered]]="Hot &amp; Cold", "3"))</f>
        <v>3</v>
      </c>
      <c r="K531" s="152">
        <v>40295</v>
      </c>
      <c r="M531" s="86"/>
    </row>
    <row r="532" spans="2:13" ht="39">
      <c r="B532" s="151" t="s">
        <v>546</v>
      </c>
      <c r="C532" s="151" t="s">
        <v>527</v>
      </c>
      <c r="D532" s="151" t="s">
        <v>359</v>
      </c>
      <c r="E532" s="151" t="s">
        <v>360</v>
      </c>
      <c r="F532" s="151" t="s">
        <v>361</v>
      </c>
      <c r="G532" s="151" t="b">
        <v>0</v>
      </c>
      <c r="H532" s="151" t="s">
        <v>39</v>
      </c>
      <c r="I532" s="151">
        <v>0.9</v>
      </c>
      <c r="J532" s="151">
        <f>VALUE(_xlfn.IFS(Table242[[#This Row],[Temperatures Delivered]]="Cold Only", "1", Table242[[#This Row],[Temperatures Delivered]]="Cook (ambient) &amp; Cold", "2",Table242[[#This Row],[Temperatures Delivered]]="Hot &amp; Cold", "3"))</f>
        <v>3</v>
      </c>
      <c r="K532" s="152">
        <v>40672</v>
      </c>
      <c r="M532" s="86"/>
    </row>
    <row r="533" spans="2:13" ht="26">
      <c r="B533" s="151" t="s">
        <v>271</v>
      </c>
      <c r="C533" s="151" t="s">
        <v>634</v>
      </c>
      <c r="D533" s="151" t="s">
        <v>359</v>
      </c>
      <c r="E533" s="151" t="s">
        <v>360</v>
      </c>
      <c r="F533" s="151" t="s">
        <v>361</v>
      </c>
      <c r="G533" s="151" t="b">
        <v>0</v>
      </c>
      <c r="H533" s="151" t="s">
        <v>725</v>
      </c>
      <c r="I533" s="151">
        <v>0.1</v>
      </c>
      <c r="J533" s="151">
        <f>VALUE(_xlfn.IFS(Table242[[#This Row],[Temperatures Delivered]]="Cold Only", "1", Table242[[#This Row],[Temperatures Delivered]]="Cook (ambient) &amp; Cold", "2",Table242[[#This Row],[Temperatures Delivered]]="Hot &amp; Cold", "3"))</f>
        <v>2</v>
      </c>
      <c r="K533" s="152">
        <v>40548</v>
      </c>
      <c r="M533" s="86"/>
    </row>
    <row r="534" spans="2:13" ht="13">
      <c r="B534" s="151" t="s">
        <v>185</v>
      </c>
      <c r="C534" s="151" t="s">
        <v>635</v>
      </c>
      <c r="D534" s="151" t="s">
        <v>359</v>
      </c>
      <c r="E534" s="151" t="s">
        <v>360</v>
      </c>
      <c r="F534" s="151" t="s">
        <v>361</v>
      </c>
      <c r="G534" s="151" t="b">
        <v>0</v>
      </c>
      <c r="H534" s="151" t="s">
        <v>39</v>
      </c>
      <c r="I534" s="151">
        <v>0.6</v>
      </c>
      <c r="J534" s="151">
        <f>VALUE(_xlfn.IFS(Table242[[#This Row],[Temperatures Delivered]]="Cold Only", "1", Table242[[#This Row],[Temperatures Delivered]]="Cook (ambient) &amp; Cold", "2",Table242[[#This Row],[Temperatures Delivered]]="Hot &amp; Cold", "3"))</f>
        <v>3</v>
      </c>
      <c r="K534" s="152">
        <v>40770</v>
      </c>
      <c r="M534" s="86"/>
    </row>
    <row r="535" spans="2:13" ht="13">
      <c r="B535" s="151" t="s">
        <v>507</v>
      </c>
      <c r="C535" s="151" t="s">
        <v>520</v>
      </c>
      <c r="D535" s="151" t="s">
        <v>359</v>
      </c>
      <c r="E535" s="151" t="s">
        <v>360</v>
      </c>
      <c r="F535" s="151" t="s">
        <v>361</v>
      </c>
      <c r="G535" s="151" t="b">
        <v>0</v>
      </c>
      <c r="H535" s="151" t="s">
        <v>39</v>
      </c>
      <c r="I535" s="151">
        <v>1.1000000000000001</v>
      </c>
      <c r="J535" s="151">
        <f>VALUE(_xlfn.IFS(Table242[[#This Row],[Temperatures Delivered]]="Cold Only", "1", Table242[[#This Row],[Temperatures Delivered]]="Cook (ambient) &amp; Cold", "2",Table242[[#This Row],[Temperatures Delivered]]="Hot &amp; Cold", "3"))</f>
        <v>3</v>
      </c>
      <c r="K535" s="152">
        <v>40295</v>
      </c>
      <c r="M535" s="86"/>
    </row>
    <row r="536" spans="2:13" ht="13">
      <c r="B536" s="151" t="s">
        <v>297</v>
      </c>
      <c r="C536" s="151">
        <v>601200</v>
      </c>
      <c r="D536" s="151" t="s">
        <v>359</v>
      </c>
      <c r="E536" s="151" t="s">
        <v>360</v>
      </c>
      <c r="F536" s="151" t="s">
        <v>361</v>
      </c>
      <c r="G536" s="151" t="b">
        <v>0</v>
      </c>
      <c r="H536" s="151" t="s">
        <v>39</v>
      </c>
      <c r="I536" s="151">
        <v>0.7</v>
      </c>
      <c r="J536" s="151">
        <f>VALUE(_xlfn.IFS(Table242[[#This Row],[Temperatures Delivered]]="Cold Only", "1", Table242[[#This Row],[Temperatures Delivered]]="Cook (ambient) &amp; Cold", "2",Table242[[#This Row],[Temperatures Delivered]]="Hot &amp; Cold", "3"))</f>
        <v>3</v>
      </c>
      <c r="K536" s="152">
        <v>42075</v>
      </c>
      <c r="M536" s="86"/>
    </row>
    <row r="537" spans="2:13" ht="13">
      <c r="B537" s="151" t="s">
        <v>271</v>
      </c>
      <c r="C537" s="151" t="s">
        <v>636</v>
      </c>
      <c r="D537" s="151" t="s">
        <v>391</v>
      </c>
      <c r="E537" s="151" t="s">
        <v>360</v>
      </c>
      <c r="F537" s="151" t="s">
        <v>361</v>
      </c>
      <c r="G537" s="151" t="b">
        <v>0</v>
      </c>
      <c r="H537" s="151" t="s">
        <v>39</v>
      </c>
      <c r="I537" s="151">
        <v>0.6</v>
      </c>
      <c r="J537" s="151">
        <f>VALUE(_xlfn.IFS(Table242[[#This Row],[Temperatures Delivered]]="Cold Only", "1", Table242[[#This Row],[Temperatures Delivered]]="Cook (ambient) &amp; Cold", "2",Table242[[#This Row],[Temperatures Delivered]]="Hot &amp; Cold", "3"))</f>
        <v>3</v>
      </c>
      <c r="K537" s="152">
        <v>40548</v>
      </c>
      <c r="M537" s="86"/>
    </row>
    <row r="538" spans="2:13" ht="13">
      <c r="B538" s="151" t="s">
        <v>536</v>
      </c>
      <c r="C538" s="151" t="s">
        <v>637</v>
      </c>
      <c r="D538" s="151" t="s">
        <v>359</v>
      </c>
      <c r="E538" s="151" t="s">
        <v>360</v>
      </c>
      <c r="F538" s="151" t="s">
        <v>361</v>
      </c>
      <c r="G538" s="151" t="b">
        <v>0</v>
      </c>
      <c r="H538" s="151" t="s">
        <v>39</v>
      </c>
      <c r="I538" s="151">
        <v>1.1000000000000001</v>
      </c>
      <c r="J538" s="151">
        <f>VALUE(_xlfn.IFS(Table242[[#This Row],[Temperatures Delivered]]="Cold Only", "1", Table242[[#This Row],[Temperatures Delivered]]="Cook (ambient) &amp; Cold", "2",Table242[[#This Row],[Temperatures Delivered]]="Hot &amp; Cold", "3"))</f>
        <v>3</v>
      </c>
      <c r="K538" s="152">
        <v>40295</v>
      </c>
      <c r="M538" s="86"/>
    </row>
    <row r="539" spans="2:13" ht="13">
      <c r="B539" s="151" t="s">
        <v>507</v>
      </c>
      <c r="C539" s="151" t="s">
        <v>521</v>
      </c>
      <c r="D539" s="151" t="s">
        <v>391</v>
      </c>
      <c r="E539" s="151" t="s">
        <v>360</v>
      </c>
      <c r="F539" s="151" t="s">
        <v>361</v>
      </c>
      <c r="G539" s="151" t="b">
        <v>0</v>
      </c>
      <c r="H539" s="151" t="s">
        <v>39</v>
      </c>
      <c r="I539" s="151">
        <v>1.1000000000000001</v>
      </c>
      <c r="J539" s="151">
        <f>VALUE(_xlfn.IFS(Table242[[#This Row],[Temperatures Delivered]]="Cold Only", "1", Table242[[#This Row],[Temperatures Delivered]]="Cook (ambient) &amp; Cold", "2",Table242[[#This Row],[Temperatures Delivered]]="Hot &amp; Cold", "3"))</f>
        <v>3</v>
      </c>
      <c r="K539" s="152">
        <v>40295</v>
      </c>
      <c r="M539" s="86"/>
    </row>
    <row r="540" spans="2:13" ht="13">
      <c r="B540" s="151" t="s">
        <v>501</v>
      </c>
      <c r="C540" s="151" t="s">
        <v>608</v>
      </c>
      <c r="D540" s="151" t="s">
        <v>359</v>
      </c>
      <c r="E540" s="151" t="s">
        <v>360</v>
      </c>
      <c r="F540" s="151" t="s">
        <v>361</v>
      </c>
      <c r="G540" s="151" t="b">
        <v>0</v>
      </c>
      <c r="H540" s="151" t="s">
        <v>39</v>
      </c>
      <c r="I540" s="151">
        <v>1.1000000000000001</v>
      </c>
      <c r="J540" s="151">
        <f>VALUE(_xlfn.IFS(Table242[[#This Row],[Temperatures Delivered]]="Cold Only", "1", Table242[[#This Row],[Temperatures Delivered]]="Cook (ambient) &amp; Cold", "2",Table242[[#This Row],[Temperatures Delivered]]="Hot &amp; Cold", "3"))</f>
        <v>3</v>
      </c>
      <c r="K540" s="152">
        <v>40295</v>
      </c>
      <c r="M540" s="86"/>
    </row>
    <row r="541" spans="2:13" ht="39">
      <c r="B541" s="151" t="s">
        <v>546</v>
      </c>
      <c r="C541" s="151" t="s">
        <v>615</v>
      </c>
      <c r="D541" s="151" t="s">
        <v>359</v>
      </c>
      <c r="E541" s="151" t="s">
        <v>360</v>
      </c>
      <c r="F541" s="151" t="s">
        <v>361</v>
      </c>
      <c r="G541" s="151" t="b">
        <v>0</v>
      </c>
      <c r="H541" s="151" t="s">
        <v>39</v>
      </c>
      <c r="I541" s="151">
        <v>0.9</v>
      </c>
      <c r="J541" s="151">
        <f>VALUE(_xlfn.IFS(Table242[[#This Row],[Temperatures Delivered]]="Cold Only", "1", Table242[[#This Row],[Temperatures Delivered]]="Cook (ambient) &amp; Cold", "2",Table242[[#This Row],[Temperatures Delivered]]="Hot &amp; Cold", "3"))</f>
        <v>3</v>
      </c>
      <c r="K541" s="152">
        <v>40672</v>
      </c>
      <c r="M541" s="86"/>
    </row>
    <row r="542" spans="2:13" ht="13">
      <c r="B542" s="151" t="s">
        <v>297</v>
      </c>
      <c r="C542" s="151">
        <v>601121</v>
      </c>
      <c r="D542" s="151" t="s">
        <v>359</v>
      </c>
      <c r="E542" s="151" t="s">
        <v>360</v>
      </c>
      <c r="F542" s="151" t="s">
        <v>361</v>
      </c>
      <c r="G542" s="151" t="b">
        <v>0</v>
      </c>
      <c r="H542" s="151" t="s">
        <v>39</v>
      </c>
      <c r="I542" s="151">
        <v>0.8</v>
      </c>
      <c r="J542" s="151">
        <f>VALUE(_xlfn.IFS(Table242[[#This Row],[Temperatures Delivered]]="Cold Only", "1", Table242[[#This Row],[Temperatures Delivered]]="Cook (ambient) &amp; Cold", "2",Table242[[#This Row],[Temperatures Delivered]]="Hot &amp; Cold", "3"))</f>
        <v>3</v>
      </c>
      <c r="K542" s="152">
        <v>41656</v>
      </c>
      <c r="M542" s="86"/>
    </row>
    <row r="543" spans="2:13" ht="13">
      <c r="B543" s="151" t="s">
        <v>297</v>
      </c>
      <c r="C543" s="151">
        <v>601141</v>
      </c>
      <c r="D543" s="151" t="s">
        <v>359</v>
      </c>
      <c r="E543" s="151" t="s">
        <v>360</v>
      </c>
      <c r="F543" s="151" t="s">
        <v>361</v>
      </c>
      <c r="G543" s="151" t="b">
        <v>0</v>
      </c>
      <c r="H543" s="151" t="s">
        <v>39</v>
      </c>
      <c r="I543" s="151">
        <v>0.7</v>
      </c>
      <c r="J543" s="151">
        <f>VALUE(_xlfn.IFS(Table242[[#This Row],[Temperatures Delivered]]="Cold Only", "1", Table242[[#This Row],[Temperatures Delivered]]="Cook (ambient) &amp; Cold", "2",Table242[[#This Row],[Temperatures Delivered]]="Hot &amp; Cold", "3"))</f>
        <v>3</v>
      </c>
      <c r="K543" s="152">
        <v>41899</v>
      </c>
      <c r="M543" s="86"/>
    </row>
    <row r="544" spans="2:13" ht="39">
      <c r="B544" s="151" t="s">
        <v>546</v>
      </c>
      <c r="C544" s="151" t="s">
        <v>630</v>
      </c>
      <c r="D544" s="151" t="s">
        <v>359</v>
      </c>
      <c r="E544" s="151" t="s">
        <v>360</v>
      </c>
      <c r="F544" s="151" t="s">
        <v>361</v>
      </c>
      <c r="G544" s="151" t="b">
        <v>0</v>
      </c>
      <c r="H544" s="151" t="s">
        <v>39</v>
      </c>
      <c r="I544" s="151">
        <v>0.9</v>
      </c>
      <c r="J544" s="151">
        <f>VALUE(_xlfn.IFS(Table242[[#This Row],[Temperatures Delivered]]="Cold Only", "1", Table242[[#This Row],[Temperatures Delivered]]="Cook (ambient) &amp; Cold", "2",Table242[[#This Row],[Temperatures Delivered]]="Hot &amp; Cold", "3"))</f>
        <v>3</v>
      </c>
      <c r="K544" s="152">
        <v>40672</v>
      </c>
      <c r="M544" s="86"/>
    </row>
    <row r="545" spans="2:13" ht="13">
      <c r="B545" s="151" t="s">
        <v>503</v>
      </c>
      <c r="C545" s="151" t="s">
        <v>638</v>
      </c>
      <c r="D545" s="151" t="s">
        <v>391</v>
      </c>
      <c r="E545" s="151" t="s">
        <v>360</v>
      </c>
      <c r="F545" s="151" t="s">
        <v>361</v>
      </c>
      <c r="G545" s="151" t="b">
        <v>0</v>
      </c>
      <c r="H545" s="151" t="s">
        <v>39</v>
      </c>
      <c r="I545" s="151">
        <v>1.1000000000000001</v>
      </c>
      <c r="J545" s="151">
        <f>VALUE(_xlfn.IFS(Table242[[#This Row],[Temperatures Delivered]]="Cold Only", "1", Table242[[#This Row],[Temperatures Delivered]]="Cook (ambient) &amp; Cold", "2",Table242[[#This Row],[Temperatures Delivered]]="Hot &amp; Cold", "3"))</f>
        <v>3</v>
      </c>
      <c r="K545" s="152">
        <v>40295</v>
      </c>
      <c r="M545" s="86"/>
    </row>
    <row r="546" spans="2:13" ht="13">
      <c r="B546" s="151" t="s">
        <v>362</v>
      </c>
      <c r="C546" s="151" t="s">
        <v>569</v>
      </c>
      <c r="D546" s="151" t="s">
        <v>359</v>
      </c>
      <c r="E546" s="151" t="s">
        <v>360</v>
      </c>
      <c r="F546" s="151" t="s">
        <v>361</v>
      </c>
      <c r="G546" s="151" t="b">
        <v>0</v>
      </c>
      <c r="H546" s="151" t="s">
        <v>39</v>
      </c>
      <c r="I546" s="151">
        <v>0.9</v>
      </c>
      <c r="J546" s="151">
        <f>VALUE(_xlfn.IFS(Table242[[#This Row],[Temperatures Delivered]]="Cold Only", "1", Table242[[#This Row],[Temperatures Delivered]]="Cook (ambient) &amp; Cold", "2",Table242[[#This Row],[Temperatures Delivered]]="Hot &amp; Cold", "3"))</f>
        <v>3</v>
      </c>
      <c r="K546" s="152">
        <v>40672</v>
      </c>
      <c r="M546" s="86"/>
    </row>
    <row r="547" spans="2:13" ht="13">
      <c r="B547" s="151" t="s">
        <v>59</v>
      </c>
      <c r="C547" s="151" t="s">
        <v>589</v>
      </c>
      <c r="D547" s="151" t="s">
        <v>359</v>
      </c>
      <c r="E547" s="151" t="s">
        <v>360</v>
      </c>
      <c r="F547" s="151" t="s">
        <v>361</v>
      </c>
      <c r="G547" s="151" t="b">
        <v>0</v>
      </c>
      <c r="H547" s="151" t="s">
        <v>39</v>
      </c>
      <c r="I547" s="151">
        <v>0.9</v>
      </c>
      <c r="J547" s="151">
        <f>VALUE(_xlfn.IFS(Table242[[#This Row],[Temperatures Delivered]]="Cold Only", "1", Table242[[#This Row],[Temperatures Delivered]]="Cook (ambient) &amp; Cold", "2",Table242[[#This Row],[Temperatures Delivered]]="Hot &amp; Cold", "3"))</f>
        <v>3</v>
      </c>
      <c r="K547" s="152">
        <v>40680</v>
      </c>
      <c r="M547" s="86"/>
    </row>
    <row r="548" spans="2:13" ht="13">
      <c r="B548" s="151" t="s">
        <v>297</v>
      </c>
      <c r="C548" s="151" t="s">
        <v>639</v>
      </c>
      <c r="D548" s="151" t="s">
        <v>359</v>
      </c>
      <c r="E548" s="151" t="s">
        <v>360</v>
      </c>
      <c r="F548" s="151" t="s">
        <v>361</v>
      </c>
      <c r="G548" s="151" t="b">
        <v>0</v>
      </c>
      <c r="H548" s="151" t="s">
        <v>39</v>
      </c>
      <c r="I548" s="151">
        <v>0.8</v>
      </c>
      <c r="J548" s="151">
        <f>VALUE(_xlfn.IFS(Table242[[#This Row],[Temperatures Delivered]]="Cold Only", "1", Table242[[#This Row],[Temperatures Delivered]]="Cook (ambient) &amp; Cold", "2",Table242[[#This Row],[Temperatures Delivered]]="Hot &amp; Cold", "3"))</f>
        <v>3</v>
      </c>
      <c r="K548" s="152">
        <v>41887</v>
      </c>
      <c r="M548" s="86"/>
    </row>
    <row r="549" spans="2:13" ht="13">
      <c r="B549" s="151" t="s">
        <v>536</v>
      </c>
      <c r="C549" s="151" t="s">
        <v>600</v>
      </c>
      <c r="D549" s="151" t="s">
        <v>391</v>
      </c>
      <c r="E549" s="151" t="s">
        <v>360</v>
      </c>
      <c r="F549" s="151" t="s">
        <v>361</v>
      </c>
      <c r="G549" s="151" t="b">
        <v>0</v>
      </c>
      <c r="H549" s="151" t="s">
        <v>39</v>
      </c>
      <c r="I549" s="151">
        <v>1.1000000000000001</v>
      </c>
      <c r="J549" s="151">
        <f>VALUE(_xlfn.IFS(Table242[[#This Row],[Temperatures Delivered]]="Cold Only", "1", Table242[[#This Row],[Temperatures Delivered]]="Cook (ambient) &amp; Cold", "2",Table242[[#This Row],[Temperatures Delivered]]="Hot &amp; Cold", "3"))</f>
        <v>3</v>
      </c>
      <c r="K549" s="152">
        <v>40295</v>
      </c>
      <c r="M549" s="86"/>
    </row>
    <row r="550" spans="2:13" ht="13">
      <c r="B550" s="151" t="s">
        <v>297</v>
      </c>
      <c r="C550" s="151">
        <v>601167</v>
      </c>
      <c r="D550" s="151" t="s">
        <v>359</v>
      </c>
      <c r="E550" s="151" t="s">
        <v>360</v>
      </c>
      <c r="F550" s="151" t="s">
        <v>361</v>
      </c>
      <c r="G550" s="151" t="b">
        <v>0</v>
      </c>
      <c r="H550" s="151" t="s">
        <v>39</v>
      </c>
      <c r="I550" s="151">
        <v>0.8</v>
      </c>
      <c r="J550" s="151">
        <f>VALUE(_xlfn.IFS(Table242[[#This Row],[Temperatures Delivered]]="Cold Only", "1", Table242[[#This Row],[Temperatures Delivered]]="Cook (ambient) &amp; Cold", "2",Table242[[#This Row],[Temperatures Delivered]]="Hot &amp; Cold", "3"))</f>
        <v>3</v>
      </c>
      <c r="K550" s="152">
        <v>41899</v>
      </c>
      <c r="M550" s="86"/>
    </row>
    <row r="551" spans="2:13" ht="13">
      <c r="B551" s="151" t="s">
        <v>297</v>
      </c>
      <c r="C551" s="151" t="s">
        <v>639</v>
      </c>
      <c r="D551" s="151" t="s">
        <v>359</v>
      </c>
      <c r="E551" s="151" t="s">
        <v>360</v>
      </c>
      <c r="F551" s="151" t="s">
        <v>361</v>
      </c>
      <c r="G551" s="151" t="b">
        <v>0</v>
      </c>
      <c r="H551" s="151" t="s">
        <v>39</v>
      </c>
      <c r="I551" s="151">
        <v>0.8</v>
      </c>
      <c r="J551" s="151">
        <f>VALUE(_xlfn.IFS(Table242[[#This Row],[Temperatures Delivered]]="Cold Only", "1", Table242[[#This Row],[Temperatures Delivered]]="Cook (ambient) &amp; Cold", "2",Table242[[#This Row],[Temperatures Delivered]]="Hot &amp; Cold", "3"))</f>
        <v>3</v>
      </c>
      <c r="K551" s="152">
        <v>41899</v>
      </c>
      <c r="M551" s="86"/>
    </row>
    <row r="552" spans="2:13" ht="13">
      <c r="B552" s="151" t="s">
        <v>507</v>
      </c>
      <c r="C552" s="151" t="s">
        <v>622</v>
      </c>
      <c r="D552" s="151" t="s">
        <v>359</v>
      </c>
      <c r="E552" s="151" t="s">
        <v>360</v>
      </c>
      <c r="F552" s="151" t="s">
        <v>361</v>
      </c>
      <c r="G552" s="151" t="b">
        <v>0</v>
      </c>
      <c r="H552" s="151" t="s">
        <v>39</v>
      </c>
      <c r="I552" s="151">
        <v>1.1000000000000001</v>
      </c>
      <c r="J552" s="151">
        <f>VALUE(_xlfn.IFS(Table242[[#This Row],[Temperatures Delivered]]="Cold Only", "1", Table242[[#This Row],[Temperatures Delivered]]="Cook (ambient) &amp; Cold", "2",Table242[[#This Row],[Temperatures Delivered]]="Hot &amp; Cold", "3"))</f>
        <v>3</v>
      </c>
      <c r="K552" s="152">
        <v>40295</v>
      </c>
      <c r="M552" s="86"/>
    </row>
    <row r="553" spans="2:13" ht="13">
      <c r="B553" s="151" t="s">
        <v>59</v>
      </c>
      <c r="C553" s="151" t="s">
        <v>519</v>
      </c>
      <c r="D553" s="151" t="s">
        <v>359</v>
      </c>
      <c r="E553" s="151" t="s">
        <v>360</v>
      </c>
      <c r="F553" s="151" t="s">
        <v>361</v>
      </c>
      <c r="G553" s="151" t="b">
        <v>0</v>
      </c>
      <c r="H553" s="151" t="s">
        <v>39</v>
      </c>
      <c r="I553" s="151">
        <v>0.9</v>
      </c>
      <c r="J553" s="151">
        <f>VALUE(_xlfn.IFS(Table242[[#This Row],[Temperatures Delivered]]="Cold Only", "1", Table242[[#This Row],[Temperatures Delivered]]="Cook (ambient) &amp; Cold", "2",Table242[[#This Row],[Temperatures Delivered]]="Hot &amp; Cold", "3"))</f>
        <v>3</v>
      </c>
      <c r="K553" s="152">
        <v>40680</v>
      </c>
      <c r="M553" s="86"/>
    </row>
    <row r="554" spans="2:13" ht="13">
      <c r="B554" s="151" t="s">
        <v>297</v>
      </c>
      <c r="C554" s="151">
        <v>900137</v>
      </c>
      <c r="D554" s="151" t="s">
        <v>359</v>
      </c>
      <c r="E554" s="151" t="s">
        <v>360</v>
      </c>
      <c r="F554" s="151" t="s">
        <v>361</v>
      </c>
      <c r="G554" s="151" t="b">
        <v>0</v>
      </c>
      <c r="H554" s="151" t="s">
        <v>39</v>
      </c>
      <c r="I554" s="151">
        <v>0.7</v>
      </c>
      <c r="J554" s="151">
        <f>VALUE(_xlfn.IFS(Table242[[#This Row],[Temperatures Delivered]]="Cold Only", "1", Table242[[#This Row],[Temperatures Delivered]]="Cook (ambient) &amp; Cold", "2",Table242[[#This Row],[Temperatures Delivered]]="Hot &amp; Cold", "3"))</f>
        <v>3</v>
      </c>
      <c r="K554" s="152">
        <v>41887</v>
      </c>
      <c r="M554" s="86"/>
    </row>
    <row r="555" spans="2:13" ht="26">
      <c r="B555" s="151" t="s">
        <v>536</v>
      </c>
      <c r="C555" s="151" t="s">
        <v>640</v>
      </c>
      <c r="D555" s="151" t="s">
        <v>391</v>
      </c>
      <c r="E555" s="151" t="s">
        <v>360</v>
      </c>
      <c r="F555" s="151" t="s">
        <v>361</v>
      </c>
      <c r="G555" s="151" t="b">
        <v>0</v>
      </c>
      <c r="H555" s="151" t="s">
        <v>725</v>
      </c>
      <c r="I555" s="151">
        <v>1.1000000000000001</v>
      </c>
      <c r="J555" s="151">
        <f>VALUE(_xlfn.IFS(Table242[[#This Row],[Temperatures Delivered]]="Cold Only", "1", Table242[[#This Row],[Temperatures Delivered]]="Cook (ambient) &amp; Cold", "2",Table242[[#This Row],[Temperatures Delivered]]="Hot &amp; Cold", "3"))</f>
        <v>2</v>
      </c>
      <c r="K555" s="152">
        <v>40449</v>
      </c>
      <c r="M555" s="86"/>
    </row>
    <row r="556" spans="2:13" ht="13">
      <c r="B556" s="151" t="s">
        <v>536</v>
      </c>
      <c r="C556" s="151" t="s">
        <v>605</v>
      </c>
      <c r="D556" s="151" t="s">
        <v>359</v>
      </c>
      <c r="E556" s="151" t="s">
        <v>360</v>
      </c>
      <c r="F556" s="151" t="s">
        <v>361</v>
      </c>
      <c r="G556" s="151" t="b">
        <v>0</v>
      </c>
      <c r="H556" s="151" t="s">
        <v>39</v>
      </c>
      <c r="I556" s="151">
        <v>1.1000000000000001</v>
      </c>
      <c r="J556" s="151">
        <f>VALUE(_xlfn.IFS(Table242[[#This Row],[Temperatures Delivered]]="Cold Only", "1", Table242[[#This Row],[Temperatures Delivered]]="Cook (ambient) &amp; Cold", "2",Table242[[#This Row],[Temperatures Delivered]]="Hot &amp; Cold", "3"))</f>
        <v>3</v>
      </c>
      <c r="K556" s="152">
        <v>40295</v>
      </c>
      <c r="M556" s="86"/>
    </row>
    <row r="557" spans="2:13" ht="26">
      <c r="B557" s="151" t="s">
        <v>641</v>
      </c>
      <c r="C557" s="151" t="s">
        <v>617</v>
      </c>
      <c r="D557" s="151" t="s">
        <v>359</v>
      </c>
      <c r="E557" s="151" t="s">
        <v>360</v>
      </c>
      <c r="F557" s="151" t="s">
        <v>361</v>
      </c>
      <c r="G557" s="151" t="b">
        <v>0</v>
      </c>
      <c r="H557" s="151" t="s">
        <v>725</v>
      </c>
      <c r="I557" s="151">
        <v>1.2</v>
      </c>
      <c r="J557" s="151">
        <f>VALUE(_xlfn.IFS(Table242[[#This Row],[Temperatures Delivered]]="Cold Only", "1", Table242[[#This Row],[Temperatures Delivered]]="Cook (ambient) &amp; Cold", "2",Table242[[#This Row],[Temperatures Delivered]]="Hot &amp; Cold", "3"))</f>
        <v>2</v>
      </c>
      <c r="K557" s="152">
        <v>40315</v>
      </c>
      <c r="M557" s="86"/>
    </row>
    <row r="558" spans="2:13" ht="13">
      <c r="B558" s="151" t="s">
        <v>370</v>
      </c>
      <c r="C558" s="151" t="s">
        <v>642</v>
      </c>
      <c r="D558" s="151" t="s">
        <v>359</v>
      </c>
      <c r="E558" s="151" t="s">
        <v>360</v>
      </c>
      <c r="F558" s="151" t="s">
        <v>361</v>
      </c>
      <c r="G558" s="151" t="b">
        <v>0</v>
      </c>
      <c r="H558" s="151" t="s">
        <v>39</v>
      </c>
      <c r="I558" s="151">
        <v>0.8</v>
      </c>
      <c r="J558" s="151">
        <f>VALUE(_xlfn.IFS(Table242[[#This Row],[Temperatures Delivered]]="Cold Only", "1", Table242[[#This Row],[Temperatures Delivered]]="Cook (ambient) &amp; Cold", "2",Table242[[#This Row],[Temperatures Delivered]]="Hot &amp; Cold", "3"))</f>
        <v>3</v>
      </c>
      <c r="K558" s="152">
        <v>42033</v>
      </c>
      <c r="M558" s="86"/>
    </row>
    <row r="559" spans="2:13" ht="13">
      <c r="B559" s="151" t="s">
        <v>505</v>
      </c>
      <c r="C559" s="151" t="s">
        <v>532</v>
      </c>
      <c r="D559" s="151" t="s">
        <v>359</v>
      </c>
      <c r="E559" s="151" t="s">
        <v>360</v>
      </c>
      <c r="F559" s="151" t="s">
        <v>361</v>
      </c>
      <c r="G559" s="151" t="b">
        <v>0</v>
      </c>
      <c r="H559" s="151" t="s">
        <v>39</v>
      </c>
      <c r="I559" s="151">
        <v>0.9</v>
      </c>
      <c r="J559" s="151">
        <f>VALUE(_xlfn.IFS(Table242[[#This Row],[Temperatures Delivered]]="Cold Only", "1", Table242[[#This Row],[Temperatures Delivered]]="Cook (ambient) &amp; Cold", "2",Table242[[#This Row],[Temperatures Delivered]]="Hot &amp; Cold", "3"))</f>
        <v>3</v>
      </c>
      <c r="K559" s="152">
        <v>40672</v>
      </c>
      <c r="M559" s="86"/>
    </row>
    <row r="560" spans="2:13" ht="13">
      <c r="B560" s="151" t="s">
        <v>271</v>
      </c>
      <c r="C560" s="151" t="s">
        <v>643</v>
      </c>
      <c r="D560" s="151" t="s">
        <v>391</v>
      </c>
      <c r="E560" s="151" t="s">
        <v>360</v>
      </c>
      <c r="F560" s="151" t="s">
        <v>361</v>
      </c>
      <c r="G560" s="151" t="b">
        <v>0</v>
      </c>
      <c r="H560" s="151" t="s">
        <v>39</v>
      </c>
      <c r="I560" s="151">
        <v>1.1000000000000001</v>
      </c>
      <c r="J560" s="151">
        <f>VALUE(_xlfn.IFS(Table242[[#This Row],[Temperatures Delivered]]="Cold Only", "1", Table242[[#This Row],[Temperatures Delivered]]="Cook (ambient) &amp; Cold", "2",Table242[[#This Row],[Temperatures Delivered]]="Hot &amp; Cold", "3"))</f>
        <v>3</v>
      </c>
      <c r="K560" s="152">
        <v>40548</v>
      </c>
      <c r="M560" s="86"/>
    </row>
    <row r="561" spans="2:13" ht="13">
      <c r="B561" s="151" t="s">
        <v>501</v>
      </c>
      <c r="C561" s="151" t="s">
        <v>550</v>
      </c>
      <c r="D561" s="151" t="s">
        <v>359</v>
      </c>
      <c r="E561" s="151" t="s">
        <v>360</v>
      </c>
      <c r="F561" s="151" t="s">
        <v>361</v>
      </c>
      <c r="G561" s="151" t="b">
        <v>0</v>
      </c>
      <c r="H561" s="151" t="s">
        <v>39</v>
      </c>
      <c r="I561" s="151">
        <v>1.1000000000000001</v>
      </c>
      <c r="J561" s="151">
        <f>VALUE(_xlfn.IFS(Table242[[#This Row],[Temperatures Delivered]]="Cold Only", "1", Table242[[#This Row],[Temperatures Delivered]]="Cook (ambient) &amp; Cold", "2",Table242[[#This Row],[Temperatures Delivered]]="Hot &amp; Cold", "3"))</f>
        <v>3</v>
      </c>
      <c r="K561" s="152">
        <v>40295</v>
      </c>
      <c r="M561" s="86"/>
    </row>
    <row r="562" spans="2:13" ht="26">
      <c r="B562" s="151" t="s">
        <v>507</v>
      </c>
      <c r="C562" s="151" t="s">
        <v>644</v>
      </c>
      <c r="D562" s="151" t="s">
        <v>359</v>
      </c>
      <c r="E562" s="151" t="s">
        <v>360</v>
      </c>
      <c r="F562" s="151" t="s">
        <v>361</v>
      </c>
      <c r="G562" s="151" t="b">
        <v>0</v>
      </c>
      <c r="H562" s="151" t="s">
        <v>725</v>
      </c>
      <c r="I562" s="151">
        <v>1.1000000000000001</v>
      </c>
      <c r="J562" s="151">
        <f>VALUE(_xlfn.IFS(Table242[[#This Row],[Temperatures Delivered]]="Cold Only", "1", Table242[[#This Row],[Temperatures Delivered]]="Cook (ambient) &amp; Cold", "2",Table242[[#This Row],[Temperatures Delivered]]="Hot &amp; Cold", "3"))</f>
        <v>2</v>
      </c>
      <c r="K562" s="152">
        <v>40449</v>
      </c>
      <c r="M562" s="86"/>
    </row>
    <row r="563" spans="2:13" ht="13">
      <c r="B563" s="151" t="s">
        <v>362</v>
      </c>
      <c r="C563" s="151" t="s">
        <v>630</v>
      </c>
      <c r="D563" s="151" t="s">
        <v>359</v>
      </c>
      <c r="E563" s="151" t="s">
        <v>360</v>
      </c>
      <c r="F563" s="151" t="s">
        <v>361</v>
      </c>
      <c r="G563" s="151" t="b">
        <v>0</v>
      </c>
      <c r="H563" s="151" t="s">
        <v>39</v>
      </c>
      <c r="I563" s="151">
        <v>0.9</v>
      </c>
      <c r="J563" s="151">
        <f>VALUE(_xlfn.IFS(Table242[[#This Row],[Temperatures Delivered]]="Cold Only", "1", Table242[[#This Row],[Temperatures Delivered]]="Cook (ambient) &amp; Cold", "2",Table242[[#This Row],[Temperatures Delivered]]="Hot &amp; Cold", "3"))</f>
        <v>3</v>
      </c>
      <c r="K563" s="152">
        <v>40672</v>
      </c>
      <c r="M563" s="86"/>
    </row>
    <row r="564" spans="2:13" ht="13">
      <c r="B564" s="151" t="s">
        <v>501</v>
      </c>
      <c r="C564" s="151" t="s">
        <v>645</v>
      </c>
      <c r="D564" s="151" t="s">
        <v>391</v>
      </c>
      <c r="E564" s="151" t="s">
        <v>360</v>
      </c>
      <c r="F564" s="151" t="s">
        <v>361</v>
      </c>
      <c r="G564" s="151" t="b">
        <v>0</v>
      </c>
      <c r="H564" s="151" t="s">
        <v>39</v>
      </c>
      <c r="I564" s="151">
        <v>1.1000000000000001</v>
      </c>
      <c r="J564" s="151">
        <f>VALUE(_xlfn.IFS(Table242[[#This Row],[Temperatures Delivered]]="Cold Only", "1", Table242[[#This Row],[Temperatures Delivered]]="Cook (ambient) &amp; Cold", "2",Table242[[#This Row],[Temperatures Delivered]]="Hot &amp; Cold", "3"))</f>
        <v>3</v>
      </c>
      <c r="K564" s="152">
        <v>40295</v>
      </c>
      <c r="M564" s="86"/>
    </row>
    <row r="565" spans="2:13" ht="26">
      <c r="B565" s="151" t="s">
        <v>501</v>
      </c>
      <c r="C565" s="151" t="s">
        <v>646</v>
      </c>
      <c r="D565" s="151" t="s">
        <v>359</v>
      </c>
      <c r="E565" s="151" t="s">
        <v>360</v>
      </c>
      <c r="F565" s="151" t="s">
        <v>361</v>
      </c>
      <c r="G565" s="151" t="b">
        <v>0</v>
      </c>
      <c r="H565" s="151" t="s">
        <v>725</v>
      </c>
      <c r="I565" s="151">
        <v>1.1000000000000001</v>
      </c>
      <c r="J565" s="151">
        <f>VALUE(_xlfn.IFS(Table242[[#This Row],[Temperatures Delivered]]="Cold Only", "1", Table242[[#This Row],[Temperatures Delivered]]="Cook (ambient) &amp; Cold", "2",Table242[[#This Row],[Temperatures Delivered]]="Hot &amp; Cold", "3"))</f>
        <v>2</v>
      </c>
      <c r="K565" s="152">
        <v>40449</v>
      </c>
      <c r="M565" s="86"/>
    </row>
    <row r="566" spans="2:13" ht="13">
      <c r="B566" s="151" t="s">
        <v>505</v>
      </c>
      <c r="C566" s="151" t="s">
        <v>581</v>
      </c>
      <c r="D566" s="151" t="s">
        <v>359</v>
      </c>
      <c r="E566" s="151" t="s">
        <v>360</v>
      </c>
      <c r="F566" s="151" t="s">
        <v>361</v>
      </c>
      <c r="G566" s="151" t="b">
        <v>0</v>
      </c>
      <c r="H566" s="151" t="s">
        <v>39</v>
      </c>
      <c r="I566" s="151">
        <v>0.9</v>
      </c>
      <c r="J566" s="151">
        <f>VALUE(_xlfn.IFS(Table242[[#This Row],[Temperatures Delivered]]="Cold Only", "1", Table242[[#This Row],[Temperatures Delivered]]="Cook (ambient) &amp; Cold", "2",Table242[[#This Row],[Temperatures Delivered]]="Hot &amp; Cold", "3"))</f>
        <v>3</v>
      </c>
      <c r="K566" s="152">
        <v>40672</v>
      </c>
      <c r="M566" s="86"/>
    </row>
    <row r="567" spans="2:13" ht="39">
      <c r="B567" s="151" t="s">
        <v>546</v>
      </c>
      <c r="C567" s="151" t="s">
        <v>569</v>
      </c>
      <c r="D567" s="151" t="s">
        <v>359</v>
      </c>
      <c r="E567" s="151" t="s">
        <v>360</v>
      </c>
      <c r="F567" s="151" t="s">
        <v>361</v>
      </c>
      <c r="G567" s="151" t="b">
        <v>0</v>
      </c>
      <c r="H567" s="151" t="s">
        <v>39</v>
      </c>
      <c r="I567" s="151">
        <v>0.9</v>
      </c>
      <c r="J567" s="151">
        <f>VALUE(_xlfn.IFS(Table242[[#This Row],[Temperatures Delivered]]="Cold Only", "1", Table242[[#This Row],[Temperatures Delivered]]="Cook (ambient) &amp; Cold", "2",Table242[[#This Row],[Temperatures Delivered]]="Hot &amp; Cold", "3"))</f>
        <v>3</v>
      </c>
      <c r="K567" s="152">
        <v>40672</v>
      </c>
      <c r="M567" s="86"/>
    </row>
    <row r="568" spans="2:13" ht="13">
      <c r="B568" s="151" t="s">
        <v>503</v>
      </c>
      <c r="C568" s="151" t="s">
        <v>580</v>
      </c>
      <c r="D568" s="151" t="s">
        <v>359</v>
      </c>
      <c r="E568" s="151" t="s">
        <v>360</v>
      </c>
      <c r="F568" s="151" t="s">
        <v>361</v>
      </c>
      <c r="G568" s="151" t="b">
        <v>0</v>
      </c>
      <c r="H568" s="151" t="s">
        <v>39</v>
      </c>
      <c r="I568" s="151">
        <v>1.1000000000000001</v>
      </c>
      <c r="J568" s="151">
        <f>VALUE(_xlfn.IFS(Table242[[#This Row],[Temperatures Delivered]]="Cold Only", "1", Table242[[#This Row],[Temperatures Delivered]]="Cook (ambient) &amp; Cold", "2",Table242[[#This Row],[Temperatures Delivered]]="Hot &amp; Cold", "3"))</f>
        <v>3</v>
      </c>
      <c r="K568" s="152">
        <v>40242</v>
      </c>
      <c r="M568" s="86"/>
    </row>
    <row r="569" spans="2:13" ht="13">
      <c r="B569" s="151" t="s">
        <v>507</v>
      </c>
      <c r="C569" s="151" t="s">
        <v>511</v>
      </c>
      <c r="D569" s="151" t="s">
        <v>359</v>
      </c>
      <c r="E569" s="151" t="s">
        <v>360</v>
      </c>
      <c r="F569" s="151" t="s">
        <v>361</v>
      </c>
      <c r="G569" s="151" t="b">
        <v>0</v>
      </c>
      <c r="H569" s="151" t="s">
        <v>39</v>
      </c>
      <c r="I569" s="151">
        <v>1.1000000000000001</v>
      </c>
      <c r="J569" s="151">
        <f>VALUE(_xlfn.IFS(Table242[[#This Row],[Temperatures Delivered]]="Cold Only", "1", Table242[[#This Row],[Temperatures Delivered]]="Cook (ambient) &amp; Cold", "2",Table242[[#This Row],[Temperatures Delivered]]="Hot &amp; Cold", "3"))</f>
        <v>3</v>
      </c>
      <c r="K569" s="152">
        <v>40295</v>
      </c>
      <c r="M569" s="86"/>
    </row>
    <row r="570" spans="2:13" ht="13">
      <c r="B570" s="151" t="s">
        <v>536</v>
      </c>
      <c r="C570" s="151" t="s">
        <v>602</v>
      </c>
      <c r="D570" s="151" t="s">
        <v>391</v>
      </c>
      <c r="E570" s="151" t="s">
        <v>360</v>
      </c>
      <c r="F570" s="151" t="s">
        <v>361</v>
      </c>
      <c r="G570" s="151" t="b">
        <v>0</v>
      </c>
      <c r="H570" s="151" t="s">
        <v>39</v>
      </c>
      <c r="I570" s="151">
        <v>1.1000000000000001</v>
      </c>
      <c r="J570" s="151">
        <f>VALUE(_xlfn.IFS(Table242[[#This Row],[Temperatures Delivered]]="Cold Only", "1", Table242[[#This Row],[Temperatures Delivered]]="Cook (ambient) &amp; Cold", "2",Table242[[#This Row],[Temperatures Delivered]]="Hot &amp; Cold", "3"))</f>
        <v>3</v>
      </c>
      <c r="K570" s="152">
        <v>40295</v>
      </c>
      <c r="M570" s="86"/>
    </row>
    <row r="571" spans="2:13" ht="13">
      <c r="B571" s="151" t="s">
        <v>362</v>
      </c>
      <c r="C571" s="151" t="s">
        <v>599</v>
      </c>
      <c r="D571" s="151" t="s">
        <v>359</v>
      </c>
      <c r="E571" s="151" t="s">
        <v>360</v>
      </c>
      <c r="F571" s="151" t="s">
        <v>361</v>
      </c>
      <c r="G571" s="151" t="b">
        <v>0</v>
      </c>
      <c r="H571" s="151" t="s">
        <v>39</v>
      </c>
      <c r="I571" s="151">
        <v>0.9</v>
      </c>
      <c r="J571" s="151">
        <f>VALUE(_xlfn.IFS(Table242[[#This Row],[Temperatures Delivered]]="Cold Only", "1", Table242[[#This Row],[Temperatures Delivered]]="Cook (ambient) &amp; Cold", "2",Table242[[#This Row],[Temperatures Delivered]]="Hot &amp; Cold", "3"))</f>
        <v>3</v>
      </c>
      <c r="K571" s="152">
        <v>40672</v>
      </c>
      <c r="M571" s="86"/>
    </row>
    <row r="572" spans="2:13" ht="13">
      <c r="B572" s="151" t="s">
        <v>297</v>
      </c>
      <c r="C572" s="151">
        <v>601088</v>
      </c>
      <c r="D572" s="151" t="s">
        <v>359</v>
      </c>
      <c r="E572" s="151" t="s">
        <v>360</v>
      </c>
      <c r="F572" s="151" t="s">
        <v>361</v>
      </c>
      <c r="G572" s="151" t="b">
        <v>0</v>
      </c>
      <c r="H572" s="151" t="s">
        <v>39</v>
      </c>
      <c r="I572" s="151">
        <v>0.8</v>
      </c>
      <c r="J572" s="151">
        <f>VALUE(_xlfn.IFS(Table242[[#This Row],[Temperatures Delivered]]="Cold Only", "1", Table242[[#This Row],[Temperatures Delivered]]="Cook (ambient) &amp; Cold", "2",Table242[[#This Row],[Temperatures Delivered]]="Hot &amp; Cold", "3"))</f>
        <v>3</v>
      </c>
      <c r="K572" s="152">
        <v>42033</v>
      </c>
      <c r="M572" s="86"/>
    </row>
    <row r="573" spans="2:13" ht="13">
      <c r="B573" s="151" t="s">
        <v>514</v>
      </c>
      <c r="C573" s="151" t="s">
        <v>570</v>
      </c>
      <c r="D573" s="151" t="s">
        <v>359</v>
      </c>
      <c r="E573" s="151" t="s">
        <v>360</v>
      </c>
      <c r="F573" s="151" t="s">
        <v>361</v>
      </c>
      <c r="G573" s="151" t="b">
        <v>0</v>
      </c>
      <c r="H573" s="151" t="s">
        <v>39</v>
      </c>
      <c r="I573" s="151">
        <v>0.9</v>
      </c>
      <c r="J573" s="151">
        <f>VALUE(_xlfn.IFS(Table242[[#This Row],[Temperatures Delivered]]="Cold Only", "1", Table242[[#This Row],[Temperatures Delivered]]="Cook (ambient) &amp; Cold", "2",Table242[[#This Row],[Temperatures Delivered]]="Hot &amp; Cold", "3"))</f>
        <v>3</v>
      </c>
      <c r="K573" s="152">
        <v>40680</v>
      </c>
      <c r="M573" s="86"/>
    </row>
    <row r="574" spans="2:13" ht="13">
      <c r="B574" s="151" t="s">
        <v>370</v>
      </c>
      <c r="C574" s="151" t="s">
        <v>647</v>
      </c>
      <c r="D574" s="151" t="s">
        <v>359</v>
      </c>
      <c r="E574" s="151" t="s">
        <v>360</v>
      </c>
      <c r="F574" s="151" t="s">
        <v>361</v>
      </c>
      <c r="G574" s="151" t="b">
        <v>0</v>
      </c>
      <c r="H574" s="151" t="s">
        <v>39</v>
      </c>
      <c r="I574" s="151">
        <v>0.8</v>
      </c>
      <c r="J574" s="151">
        <f>VALUE(_xlfn.IFS(Table242[[#This Row],[Temperatures Delivered]]="Cold Only", "1", Table242[[#This Row],[Temperatures Delivered]]="Cook (ambient) &amp; Cold", "2",Table242[[#This Row],[Temperatures Delivered]]="Hot &amp; Cold", "3"))</f>
        <v>3</v>
      </c>
      <c r="K574" s="152">
        <v>42033</v>
      </c>
      <c r="M574" s="86"/>
    </row>
    <row r="575" spans="2:13" ht="13">
      <c r="B575" s="151" t="s">
        <v>507</v>
      </c>
      <c r="C575" s="151" t="s">
        <v>516</v>
      </c>
      <c r="D575" s="151" t="s">
        <v>359</v>
      </c>
      <c r="E575" s="151" t="s">
        <v>360</v>
      </c>
      <c r="F575" s="151" t="s">
        <v>361</v>
      </c>
      <c r="G575" s="151" t="b">
        <v>0</v>
      </c>
      <c r="H575" s="151" t="s">
        <v>39</v>
      </c>
      <c r="I575" s="151">
        <v>1.1000000000000001</v>
      </c>
      <c r="J575" s="151">
        <f>VALUE(_xlfn.IFS(Table242[[#This Row],[Temperatures Delivered]]="Cold Only", "1", Table242[[#This Row],[Temperatures Delivered]]="Cook (ambient) &amp; Cold", "2",Table242[[#This Row],[Temperatures Delivered]]="Hot &amp; Cold", "3"))</f>
        <v>3</v>
      </c>
      <c r="K575" s="152">
        <v>40295</v>
      </c>
      <c r="M575" s="86"/>
    </row>
    <row r="576" spans="2:13" ht="13">
      <c r="B576" s="151" t="s">
        <v>524</v>
      </c>
      <c r="C576" s="151" t="s">
        <v>561</v>
      </c>
      <c r="D576" s="151" t="s">
        <v>359</v>
      </c>
      <c r="E576" s="151" t="s">
        <v>360</v>
      </c>
      <c r="F576" s="151" t="s">
        <v>361</v>
      </c>
      <c r="G576" s="151" t="b">
        <v>0</v>
      </c>
      <c r="H576" s="151" t="s">
        <v>39</v>
      </c>
      <c r="I576" s="151">
        <v>0.9</v>
      </c>
      <c r="J576" s="151">
        <f>VALUE(_xlfn.IFS(Table242[[#This Row],[Temperatures Delivered]]="Cold Only", "1", Table242[[#This Row],[Temperatures Delivered]]="Cook (ambient) &amp; Cold", "2",Table242[[#This Row],[Temperatures Delivered]]="Hot &amp; Cold", "3"))</f>
        <v>3</v>
      </c>
      <c r="K576" s="152">
        <v>40672</v>
      </c>
      <c r="M576" s="86"/>
    </row>
    <row r="577" spans="2:13" ht="13">
      <c r="B577" s="151" t="s">
        <v>362</v>
      </c>
      <c r="C577" s="151" t="s">
        <v>590</v>
      </c>
      <c r="D577" s="151" t="s">
        <v>359</v>
      </c>
      <c r="E577" s="151" t="s">
        <v>360</v>
      </c>
      <c r="F577" s="151" t="s">
        <v>361</v>
      </c>
      <c r="G577" s="151" t="b">
        <v>0</v>
      </c>
      <c r="H577" s="151" t="s">
        <v>39</v>
      </c>
      <c r="I577" s="151">
        <v>0.9</v>
      </c>
      <c r="J577" s="151">
        <f>VALUE(_xlfn.IFS(Table242[[#This Row],[Temperatures Delivered]]="Cold Only", "1", Table242[[#This Row],[Temperatures Delivered]]="Cook (ambient) &amp; Cold", "2",Table242[[#This Row],[Temperatures Delivered]]="Hot &amp; Cold", "3"))</f>
        <v>3</v>
      </c>
      <c r="K577" s="152">
        <v>40672</v>
      </c>
      <c r="M577" s="86"/>
    </row>
    <row r="578" spans="2:13" ht="13">
      <c r="B578" s="151" t="s">
        <v>59</v>
      </c>
      <c r="C578" s="151" t="s">
        <v>570</v>
      </c>
      <c r="D578" s="151" t="s">
        <v>359</v>
      </c>
      <c r="E578" s="151" t="s">
        <v>360</v>
      </c>
      <c r="F578" s="151" t="s">
        <v>361</v>
      </c>
      <c r="G578" s="151" t="b">
        <v>0</v>
      </c>
      <c r="H578" s="151" t="s">
        <v>39</v>
      </c>
      <c r="I578" s="151">
        <v>0.9</v>
      </c>
      <c r="J578" s="151">
        <f>VALUE(_xlfn.IFS(Table242[[#This Row],[Temperatures Delivered]]="Cold Only", "1", Table242[[#This Row],[Temperatures Delivered]]="Cook (ambient) &amp; Cold", "2",Table242[[#This Row],[Temperatures Delivered]]="Hot &amp; Cold", "3"))</f>
        <v>3</v>
      </c>
      <c r="K578" s="152">
        <v>40680</v>
      </c>
      <c r="M578" s="86"/>
    </row>
    <row r="579" spans="2:13" ht="13">
      <c r="B579" s="151" t="s">
        <v>271</v>
      </c>
      <c r="C579" s="151" t="s">
        <v>648</v>
      </c>
      <c r="D579" s="151" t="s">
        <v>391</v>
      </c>
      <c r="E579" s="151" t="s">
        <v>360</v>
      </c>
      <c r="F579" s="151" t="s">
        <v>361</v>
      </c>
      <c r="G579" s="151" t="b">
        <v>0</v>
      </c>
      <c r="H579" s="151" t="s">
        <v>39</v>
      </c>
      <c r="I579" s="151">
        <v>1.1000000000000001</v>
      </c>
      <c r="J579" s="151">
        <f>VALUE(_xlfn.IFS(Table242[[#This Row],[Temperatures Delivered]]="Cold Only", "1", Table242[[#This Row],[Temperatures Delivered]]="Cook (ambient) &amp; Cold", "2",Table242[[#This Row],[Temperatures Delivered]]="Hot &amp; Cold", "3"))</f>
        <v>3</v>
      </c>
      <c r="K579" s="152">
        <v>40548</v>
      </c>
      <c r="M579" s="86"/>
    </row>
    <row r="580" spans="2:13" ht="13">
      <c r="B580" s="151" t="s">
        <v>536</v>
      </c>
      <c r="C580" s="151" t="s">
        <v>555</v>
      </c>
      <c r="D580" s="151" t="s">
        <v>391</v>
      </c>
      <c r="E580" s="151" t="s">
        <v>360</v>
      </c>
      <c r="F580" s="151" t="s">
        <v>361</v>
      </c>
      <c r="G580" s="151" t="b">
        <v>0</v>
      </c>
      <c r="H580" s="151" t="s">
        <v>39</v>
      </c>
      <c r="I580" s="151">
        <v>1.1000000000000001</v>
      </c>
      <c r="J580" s="151">
        <f>VALUE(_xlfn.IFS(Table242[[#This Row],[Temperatures Delivered]]="Cold Only", "1", Table242[[#This Row],[Temperatures Delivered]]="Cook (ambient) &amp; Cold", "2",Table242[[#This Row],[Temperatures Delivered]]="Hot &amp; Cold", "3"))</f>
        <v>3</v>
      </c>
      <c r="K580" s="152">
        <v>40295</v>
      </c>
      <c r="M580" s="86"/>
    </row>
    <row r="581" spans="2:13" ht="13">
      <c r="B581" s="151" t="s">
        <v>296</v>
      </c>
      <c r="C581" s="151">
        <v>601154</v>
      </c>
      <c r="D581" s="151" t="s">
        <v>359</v>
      </c>
      <c r="E581" s="151" t="s">
        <v>360</v>
      </c>
      <c r="F581" s="151" t="s">
        <v>361</v>
      </c>
      <c r="G581" s="151" t="b">
        <v>0</v>
      </c>
      <c r="H581" s="151" t="s">
        <v>39</v>
      </c>
      <c r="I581" s="151">
        <v>0.8</v>
      </c>
      <c r="J581" s="151">
        <f>VALUE(_xlfn.IFS(Table242[[#This Row],[Temperatures Delivered]]="Cold Only", "1", Table242[[#This Row],[Temperatures Delivered]]="Cook (ambient) &amp; Cold", "2",Table242[[#This Row],[Temperatures Delivered]]="Hot &amp; Cold", "3"))</f>
        <v>3</v>
      </c>
      <c r="K581" s="152">
        <v>42033</v>
      </c>
      <c r="M581" s="86"/>
    </row>
    <row r="582" spans="2:13" ht="13">
      <c r="B582" s="151" t="s">
        <v>507</v>
      </c>
      <c r="C582" s="151" t="s">
        <v>562</v>
      </c>
      <c r="D582" s="151" t="s">
        <v>359</v>
      </c>
      <c r="E582" s="151" t="s">
        <v>360</v>
      </c>
      <c r="F582" s="151" t="s">
        <v>361</v>
      </c>
      <c r="G582" s="151" t="b">
        <v>0</v>
      </c>
      <c r="H582" s="151" t="s">
        <v>39</v>
      </c>
      <c r="I582" s="151">
        <v>1.1000000000000001</v>
      </c>
      <c r="J582" s="151">
        <f>VALUE(_xlfn.IFS(Table242[[#This Row],[Temperatures Delivered]]="Cold Only", "1", Table242[[#This Row],[Temperatures Delivered]]="Cook (ambient) &amp; Cold", "2",Table242[[#This Row],[Temperatures Delivered]]="Hot &amp; Cold", "3"))</f>
        <v>3</v>
      </c>
      <c r="K582" s="152">
        <v>40295</v>
      </c>
      <c r="M582" s="86"/>
    </row>
    <row r="583" spans="2:13" ht="13">
      <c r="B583" s="151" t="s">
        <v>501</v>
      </c>
      <c r="C583" s="151" t="s">
        <v>649</v>
      </c>
      <c r="D583" s="151" t="s">
        <v>359</v>
      </c>
      <c r="E583" s="151" t="s">
        <v>360</v>
      </c>
      <c r="F583" s="151" t="s">
        <v>361</v>
      </c>
      <c r="G583" s="151" t="b">
        <v>0</v>
      </c>
      <c r="H583" s="151" t="s">
        <v>39</v>
      </c>
      <c r="I583" s="151">
        <v>1.1000000000000001</v>
      </c>
      <c r="J583" s="151">
        <f>VALUE(_xlfn.IFS(Table242[[#This Row],[Temperatures Delivered]]="Cold Only", "1", Table242[[#This Row],[Temperatures Delivered]]="Cook (ambient) &amp; Cold", "2",Table242[[#This Row],[Temperatures Delivered]]="Hot &amp; Cold", "3"))</f>
        <v>3</v>
      </c>
      <c r="K583" s="152">
        <v>40295</v>
      </c>
      <c r="M583" s="86"/>
    </row>
    <row r="584" spans="2:13" ht="13">
      <c r="B584" s="151" t="s">
        <v>59</v>
      </c>
      <c r="C584" s="151" t="s">
        <v>558</v>
      </c>
      <c r="D584" s="151" t="s">
        <v>359</v>
      </c>
      <c r="E584" s="151" t="s">
        <v>360</v>
      </c>
      <c r="F584" s="151" t="s">
        <v>361</v>
      </c>
      <c r="G584" s="151" t="b">
        <v>0</v>
      </c>
      <c r="H584" s="151" t="s">
        <v>39</v>
      </c>
      <c r="I584" s="151">
        <v>0.9</v>
      </c>
      <c r="J584" s="151">
        <f>VALUE(_xlfn.IFS(Table242[[#This Row],[Temperatures Delivered]]="Cold Only", "1", Table242[[#This Row],[Temperatures Delivered]]="Cook (ambient) &amp; Cold", "2",Table242[[#This Row],[Temperatures Delivered]]="Hot &amp; Cold", "3"))</f>
        <v>3</v>
      </c>
      <c r="K584" s="152">
        <v>40680</v>
      </c>
      <c r="M584" s="86"/>
    </row>
    <row r="585" spans="2:13" ht="13">
      <c r="B585" s="151" t="s">
        <v>507</v>
      </c>
      <c r="C585" s="151" t="s">
        <v>544</v>
      </c>
      <c r="D585" s="151" t="s">
        <v>391</v>
      </c>
      <c r="E585" s="151" t="s">
        <v>360</v>
      </c>
      <c r="F585" s="151" t="s">
        <v>361</v>
      </c>
      <c r="G585" s="151" t="b">
        <v>0</v>
      </c>
      <c r="H585" s="151" t="s">
        <v>39</v>
      </c>
      <c r="I585" s="151">
        <v>1.1000000000000001</v>
      </c>
      <c r="J585" s="151">
        <f>VALUE(_xlfn.IFS(Table242[[#This Row],[Temperatures Delivered]]="Cold Only", "1", Table242[[#This Row],[Temperatures Delivered]]="Cook (ambient) &amp; Cold", "2",Table242[[#This Row],[Temperatures Delivered]]="Hot &amp; Cold", "3"))</f>
        <v>3</v>
      </c>
      <c r="K585" s="152">
        <v>40295</v>
      </c>
      <c r="M585" s="86"/>
    </row>
    <row r="586" spans="2:13" ht="13">
      <c r="B586" s="151" t="s">
        <v>517</v>
      </c>
      <c r="C586" s="151" t="s">
        <v>650</v>
      </c>
      <c r="D586" s="151" t="s">
        <v>359</v>
      </c>
      <c r="E586" s="151" t="s">
        <v>360</v>
      </c>
      <c r="F586" s="151" t="s">
        <v>361</v>
      </c>
      <c r="G586" s="151" t="b">
        <v>0</v>
      </c>
      <c r="H586" s="151" t="s">
        <v>39</v>
      </c>
      <c r="I586" s="151">
        <v>1</v>
      </c>
      <c r="J586" s="151">
        <f>VALUE(_xlfn.IFS(Table242[[#This Row],[Temperatures Delivered]]="Cold Only", "1", Table242[[#This Row],[Temperatures Delivered]]="Cook (ambient) &amp; Cold", "2",Table242[[#This Row],[Temperatures Delivered]]="Hot &amp; Cold", "3"))</f>
        <v>3</v>
      </c>
      <c r="K586" s="152">
        <v>41136</v>
      </c>
      <c r="M586" s="86"/>
    </row>
    <row r="587" spans="2:13" ht="13">
      <c r="B587" s="151" t="s">
        <v>296</v>
      </c>
      <c r="C587" s="151">
        <v>601171</v>
      </c>
      <c r="D587" s="151" t="s">
        <v>359</v>
      </c>
      <c r="E587" s="151" t="s">
        <v>360</v>
      </c>
      <c r="F587" s="151" t="s">
        <v>361</v>
      </c>
      <c r="G587" s="151" t="b">
        <v>0</v>
      </c>
      <c r="H587" s="151" t="s">
        <v>39</v>
      </c>
      <c r="I587" s="151">
        <v>0.8</v>
      </c>
      <c r="J587" s="151">
        <f>VALUE(_xlfn.IFS(Table242[[#This Row],[Temperatures Delivered]]="Cold Only", "1", Table242[[#This Row],[Temperatures Delivered]]="Cook (ambient) &amp; Cold", "2",Table242[[#This Row],[Temperatures Delivered]]="Hot &amp; Cold", "3"))</f>
        <v>3</v>
      </c>
      <c r="K587" s="152">
        <v>42033</v>
      </c>
      <c r="M587" s="86"/>
    </row>
    <row r="588" spans="2:13" ht="13">
      <c r="B588" s="151" t="s">
        <v>296</v>
      </c>
      <c r="C588" s="151">
        <v>601162</v>
      </c>
      <c r="D588" s="151" t="s">
        <v>359</v>
      </c>
      <c r="E588" s="151" t="s">
        <v>360</v>
      </c>
      <c r="F588" s="151" t="s">
        <v>361</v>
      </c>
      <c r="G588" s="151" t="b">
        <v>0</v>
      </c>
      <c r="H588" s="151" t="s">
        <v>39</v>
      </c>
      <c r="I588" s="151">
        <v>0.7</v>
      </c>
      <c r="J588" s="151">
        <f>VALUE(_xlfn.IFS(Table242[[#This Row],[Temperatures Delivered]]="Cold Only", "1", Table242[[#This Row],[Temperatures Delivered]]="Cook (ambient) &amp; Cold", "2",Table242[[#This Row],[Temperatures Delivered]]="Hot &amp; Cold", "3"))</f>
        <v>3</v>
      </c>
      <c r="K588" s="152">
        <v>41887</v>
      </c>
      <c r="M588" s="86"/>
    </row>
    <row r="589" spans="2:13" ht="13">
      <c r="B589" s="151" t="s">
        <v>296</v>
      </c>
      <c r="C589" s="151">
        <v>601155</v>
      </c>
      <c r="D589" s="151" t="s">
        <v>359</v>
      </c>
      <c r="E589" s="151" t="s">
        <v>360</v>
      </c>
      <c r="F589" s="151" t="s">
        <v>361</v>
      </c>
      <c r="G589" s="151" t="b">
        <v>0</v>
      </c>
      <c r="H589" s="151" t="s">
        <v>39</v>
      </c>
      <c r="I589" s="151">
        <v>0.8</v>
      </c>
      <c r="J589" s="151">
        <f>VALUE(_xlfn.IFS(Table242[[#This Row],[Temperatures Delivered]]="Cold Only", "1", Table242[[#This Row],[Temperatures Delivered]]="Cook (ambient) &amp; Cold", "2",Table242[[#This Row],[Temperatures Delivered]]="Hot &amp; Cold", "3"))</f>
        <v>3</v>
      </c>
      <c r="K589" s="152">
        <v>41899</v>
      </c>
      <c r="M589" s="86"/>
    </row>
    <row r="590" spans="2:13" ht="13">
      <c r="B590" s="151" t="s">
        <v>59</v>
      </c>
      <c r="C590" s="151" t="s">
        <v>594</v>
      </c>
      <c r="D590" s="151" t="s">
        <v>359</v>
      </c>
      <c r="E590" s="151" t="s">
        <v>360</v>
      </c>
      <c r="F590" s="151" t="s">
        <v>361</v>
      </c>
      <c r="G590" s="151" t="b">
        <v>0</v>
      </c>
      <c r="H590" s="151" t="s">
        <v>39</v>
      </c>
      <c r="I590" s="151">
        <v>0.9</v>
      </c>
      <c r="J590" s="151">
        <f>VALUE(_xlfn.IFS(Table242[[#This Row],[Temperatures Delivered]]="Cold Only", "1", Table242[[#This Row],[Temperatures Delivered]]="Cook (ambient) &amp; Cold", "2",Table242[[#This Row],[Temperatures Delivered]]="Hot &amp; Cold", "3"))</f>
        <v>3</v>
      </c>
      <c r="K590" s="152">
        <v>40680</v>
      </c>
      <c r="M590" s="86"/>
    </row>
    <row r="591" spans="2:13" ht="13">
      <c r="B591" s="151" t="s">
        <v>536</v>
      </c>
      <c r="C591" s="151" t="s">
        <v>568</v>
      </c>
      <c r="D591" s="151" t="s">
        <v>391</v>
      </c>
      <c r="E591" s="151" t="s">
        <v>360</v>
      </c>
      <c r="F591" s="151" t="s">
        <v>361</v>
      </c>
      <c r="G591" s="151" t="b">
        <v>0</v>
      </c>
      <c r="H591" s="151" t="s">
        <v>39</v>
      </c>
      <c r="I591" s="151">
        <v>1.1000000000000001</v>
      </c>
      <c r="J591" s="151">
        <f>VALUE(_xlfn.IFS(Table242[[#This Row],[Temperatures Delivered]]="Cold Only", "1", Table242[[#This Row],[Temperatures Delivered]]="Cook (ambient) &amp; Cold", "2",Table242[[#This Row],[Temperatures Delivered]]="Hot &amp; Cold", "3"))</f>
        <v>3</v>
      </c>
      <c r="K591" s="152">
        <v>40295</v>
      </c>
      <c r="M591" s="86"/>
    </row>
    <row r="592" spans="2:13" ht="13">
      <c r="B592" s="151" t="s">
        <v>297</v>
      </c>
      <c r="C592" s="151">
        <v>601121</v>
      </c>
      <c r="D592" s="151" t="s">
        <v>359</v>
      </c>
      <c r="E592" s="151" t="s">
        <v>360</v>
      </c>
      <c r="F592" s="151" t="s">
        <v>361</v>
      </c>
      <c r="G592" s="151" t="b">
        <v>0</v>
      </c>
      <c r="H592" s="151" t="s">
        <v>39</v>
      </c>
      <c r="I592" s="151">
        <v>0.7</v>
      </c>
      <c r="J592" s="151">
        <f>VALUE(_xlfn.IFS(Table242[[#This Row],[Temperatures Delivered]]="Cold Only", "1", Table242[[#This Row],[Temperatures Delivered]]="Cook (ambient) &amp; Cold", "2",Table242[[#This Row],[Temperatures Delivered]]="Hot &amp; Cold", "3"))</f>
        <v>3</v>
      </c>
      <c r="K592" s="152">
        <v>41899</v>
      </c>
      <c r="M592" s="86"/>
    </row>
    <row r="593" spans="2:13" ht="13">
      <c r="B593" s="151" t="s">
        <v>507</v>
      </c>
      <c r="C593" s="151" t="s">
        <v>651</v>
      </c>
      <c r="D593" s="151" t="s">
        <v>391</v>
      </c>
      <c r="E593" s="151" t="s">
        <v>360</v>
      </c>
      <c r="F593" s="151" t="s">
        <v>361</v>
      </c>
      <c r="G593" s="151" t="b">
        <v>0</v>
      </c>
      <c r="H593" s="151" t="s">
        <v>39</v>
      </c>
      <c r="I593" s="151">
        <v>1.1000000000000001</v>
      </c>
      <c r="J593" s="151">
        <f>VALUE(_xlfn.IFS(Table242[[#This Row],[Temperatures Delivered]]="Cold Only", "1", Table242[[#This Row],[Temperatures Delivered]]="Cook (ambient) &amp; Cold", "2",Table242[[#This Row],[Temperatures Delivered]]="Hot &amp; Cold", "3"))</f>
        <v>3</v>
      </c>
      <c r="K593" s="152">
        <v>40295</v>
      </c>
      <c r="M593" s="86"/>
    </row>
    <row r="594" spans="2:13" ht="13">
      <c r="B594" s="151" t="s">
        <v>505</v>
      </c>
      <c r="C594" s="151" t="s">
        <v>522</v>
      </c>
      <c r="D594" s="151" t="s">
        <v>359</v>
      </c>
      <c r="E594" s="151" t="s">
        <v>360</v>
      </c>
      <c r="F594" s="151" t="s">
        <v>361</v>
      </c>
      <c r="G594" s="151" t="b">
        <v>0</v>
      </c>
      <c r="H594" s="151" t="s">
        <v>39</v>
      </c>
      <c r="I594" s="151">
        <v>0.9</v>
      </c>
      <c r="J594" s="151">
        <f>VALUE(_xlfn.IFS(Table242[[#This Row],[Temperatures Delivered]]="Cold Only", "1", Table242[[#This Row],[Temperatures Delivered]]="Cook (ambient) &amp; Cold", "2",Table242[[#This Row],[Temperatures Delivered]]="Hot &amp; Cold", "3"))</f>
        <v>3</v>
      </c>
      <c r="K594" s="152">
        <v>40672</v>
      </c>
      <c r="M594" s="86"/>
    </row>
    <row r="595" spans="2:13" ht="13">
      <c r="B595" s="151" t="s">
        <v>505</v>
      </c>
      <c r="C595" s="151" t="s">
        <v>542</v>
      </c>
      <c r="D595" s="151" t="s">
        <v>359</v>
      </c>
      <c r="E595" s="151" t="s">
        <v>360</v>
      </c>
      <c r="F595" s="151" t="s">
        <v>361</v>
      </c>
      <c r="G595" s="151" t="b">
        <v>0</v>
      </c>
      <c r="H595" s="151" t="s">
        <v>39</v>
      </c>
      <c r="I595" s="151">
        <v>0.9</v>
      </c>
      <c r="J595" s="151">
        <f>VALUE(_xlfn.IFS(Table242[[#This Row],[Temperatures Delivered]]="Cold Only", "1", Table242[[#This Row],[Temperatures Delivered]]="Cook (ambient) &amp; Cold", "2",Table242[[#This Row],[Temperatures Delivered]]="Hot &amp; Cold", "3"))</f>
        <v>3</v>
      </c>
      <c r="K595" s="152">
        <v>40672</v>
      </c>
      <c r="M595" s="86"/>
    </row>
    <row r="596" spans="2:13" ht="13">
      <c r="B596" s="151" t="s">
        <v>297</v>
      </c>
      <c r="C596" s="151" t="s">
        <v>652</v>
      </c>
      <c r="D596" s="151" t="s">
        <v>359</v>
      </c>
      <c r="E596" s="151" t="s">
        <v>360</v>
      </c>
      <c r="F596" s="151" t="s">
        <v>361</v>
      </c>
      <c r="G596" s="151" t="b">
        <v>0</v>
      </c>
      <c r="H596" s="151" t="s">
        <v>39</v>
      </c>
      <c r="I596" s="151">
        <v>0.8</v>
      </c>
      <c r="J596" s="151">
        <f>VALUE(_xlfn.IFS(Table242[[#This Row],[Temperatures Delivered]]="Cold Only", "1", Table242[[#This Row],[Temperatures Delivered]]="Cook (ambient) &amp; Cold", "2",Table242[[#This Row],[Temperatures Delivered]]="Hot &amp; Cold", "3"))</f>
        <v>3</v>
      </c>
      <c r="K596" s="152">
        <v>42033</v>
      </c>
      <c r="M596" s="86"/>
    </row>
    <row r="597" spans="2:13" ht="13">
      <c r="B597" s="151" t="s">
        <v>536</v>
      </c>
      <c r="C597" s="151" t="s">
        <v>588</v>
      </c>
      <c r="D597" s="151" t="s">
        <v>359</v>
      </c>
      <c r="E597" s="151" t="s">
        <v>360</v>
      </c>
      <c r="F597" s="151" t="s">
        <v>361</v>
      </c>
      <c r="G597" s="151" t="b">
        <v>0</v>
      </c>
      <c r="H597" s="151" t="s">
        <v>39</v>
      </c>
      <c r="I597" s="151">
        <v>1.1000000000000001</v>
      </c>
      <c r="J597" s="151">
        <f>VALUE(_xlfn.IFS(Table242[[#This Row],[Temperatures Delivered]]="Cold Only", "1", Table242[[#This Row],[Temperatures Delivered]]="Cook (ambient) &amp; Cold", "2",Table242[[#This Row],[Temperatures Delivered]]="Hot &amp; Cold", "3"))</f>
        <v>3</v>
      </c>
      <c r="K597" s="152">
        <v>40295</v>
      </c>
      <c r="M597" s="86"/>
    </row>
    <row r="598" spans="2:13" ht="13">
      <c r="B598" s="151" t="s">
        <v>297</v>
      </c>
      <c r="C598" s="151">
        <v>601159</v>
      </c>
      <c r="D598" s="151" t="s">
        <v>359</v>
      </c>
      <c r="E598" s="151" t="s">
        <v>360</v>
      </c>
      <c r="F598" s="151" t="s">
        <v>361</v>
      </c>
      <c r="G598" s="151" t="b">
        <v>0</v>
      </c>
      <c r="H598" s="151" t="s">
        <v>39</v>
      </c>
      <c r="I598" s="151">
        <v>0.8</v>
      </c>
      <c r="J598" s="151">
        <f>VALUE(_xlfn.IFS(Table242[[#This Row],[Temperatures Delivered]]="Cold Only", "1", Table242[[#This Row],[Temperatures Delivered]]="Cook (ambient) &amp; Cold", "2",Table242[[#This Row],[Temperatures Delivered]]="Hot &amp; Cold", "3"))</f>
        <v>3</v>
      </c>
      <c r="K598" s="152">
        <v>42033</v>
      </c>
      <c r="M598" s="86"/>
    </row>
    <row r="599" spans="2:13" ht="26">
      <c r="B599" s="151" t="s">
        <v>641</v>
      </c>
      <c r="C599" s="151" t="s">
        <v>653</v>
      </c>
      <c r="D599" s="151" t="s">
        <v>359</v>
      </c>
      <c r="E599" s="151" t="s">
        <v>360</v>
      </c>
      <c r="F599" s="151" t="s">
        <v>361</v>
      </c>
      <c r="G599" s="151" t="b">
        <v>0</v>
      </c>
      <c r="H599" s="151" t="s">
        <v>725</v>
      </c>
      <c r="I599" s="151">
        <v>0.2</v>
      </c>
      <c r="J599" s="151">
        <f>VALUE(_xlfn.IFS(Table242[[#This Row],[Temperatures Delivered]]="Cold Only", "1", Table242[[#This Row],[Temperatures Delivered]]="Cook (ambient) &amp; Cold", "2",Table242[[#This Row],[Temperatures Delivered]]="Hot &amp; Cold", "3"))</f>
        <v>2</v>
      </c>
      <c r="K599" s="152">
        <v>40322</v>
      </c>
      <c r="M599" s="86"/>
    </row>
    <row r="600" spans="2:13" ht="13">
      <c r="B600" s="151" t="s">
        <v>505</v>
      </c>
      <c r="C600" s="151" t="s">
        <v>554</v>
      </c>
      <c r="D600" s="151" t="s">
        <v>359</v>
      </c>
      <c r="E600" s="151" t="s">
        <v>360</v>
      </c>
      <c r="F600" s="151" t="s">
        <v>361</v>
      </c>
      <c r="G600" s="151" t="b">
        <v>0</v>
      </c>
      <c r="H600" s="151" t="s">
        <v>39</v>
      </c>
      <c r="I600" s="151">
        <v>0.9</v>
      </c>
      <c r="J600" s="151">
        <f>VALUE(_xlfn.IFS(Table242[[#This Row],[Temperatures Delivered]]="Cold Only", "1", Table242[[#This Row],[Temperatures Delivered]]="Cook (ambient) &amp; Cold", "2",Table242[[#This Row],[Temperatures Delivered]]="Hot &amp; Cold", "3"))</f>
        <v>3</v>
      </c>
      <c r="K600" s="152">
        <v>40672</v>
      </c>
      <c r="M600" s="86"/>
    </row>
    <row r="601" spans="2:13" ht="13">
      <c r="B601" s="151" t="s">
        <v>501</v>
      </c>
      <c r="C601" s="151" t="s">
        <v>593</v>
      </c>
      <c r="D601" s="151" t="s">
        <v>359</v>
      </c>
      <c r="E601" s="151" t="s">
        <v>360</v>
      </c>
      <c r="F601" s="151" t="s">
        <v>361</v>
      </c>
      <c r="G601" s="151" t="b">
        <v>0</v>
      </c>
      <c r="H601" s="151" t="s">
        <v>39</v>
      </c>
      <c r="I601" s="151">
        <v>1.1000000000000001</v>
      </c>
      <c r="J601" s="151">
        <f>VALUE(_xlfn.IFS(Table242[[#This Row],[Temperatures Delivered]]="Cold Only", "1", Table242[[#This Row],[Temperatures Delivered]]="Cook (ambient) &amp; Cold", "2",Table242[[#This Row],[Temperatures Delivered]]="Hot &amp; Cold", "3"))</f>
        <v>3</v>
      </c>
      <c r="K601" s="152">
        <v>40295</v>
      </c>
      <c r="M601" s="86"/>
    </row>
    <row r="602" spans="2:13" ht="13">
      <c r="B602" s="151" t="s">
        <v>536</v>
      </c>
      <c r="C602" s="151" t="s">
        <v>528</v>
      </c>
      <c r="D602" s="151" t="s">
        <v>391</v>
      </c>
      <c r="E602" s="151" t="s">
        <v>360</v>
      </c>
      <c r="F602" s="151" t="s">
        <v>361</v>
      </c>
      <c r="G602" s="151" t="b">
        <v>0</v>
      </c>
      <c r="H602" s="151" t="s">
        <v>39</v>
      </c>
      <c r="I602" s="151">
        <v>1.1000000000000001</v>
      </c>
      <c r="J602" s="151">
        <f>VALUE(_xlfn.IFS(Table242[[#This Row],[Temperatures Delivered]]="Cold Only", "1", Table242[[#This Row],[Temperatures Delivered]]="Cook (ambient) &amp; Cold", "2",Table242[[#This Row],[Temperatures Delivered]]="Hot &amp; Cold", "3"))</f>
        <v>3</v>
      </c>
      <c r="K602" s="152">
        <v>40295</v>
      </c>
      <c r="M602" s="86"/>
    </row>
    <row r="603" spans="2:13" ht="13">
      <c r="B603" s="151" t="s">
        <v>507</v>
      </c>
      <c r="C603" s="151" t="s">
        <v>654</v>
      </c>
      <c r="D603" s="151" t="s">
        <v>359</v>
      </c>
      <c r="E603" s="151" t="s">
        <v>360</v>
      </c>
      <c r="F603" s="151" t="s">
        <v>361</v>
      </c>
      <c r="G603" s="151" t="b">
        <v>0</v>
      </c>
      <c r="H603" s="151" t="s">
        <v>39</v>
      </c>
      <c r="I603" s="151">
        <v>1.1000000000000001</v>
      </c>
      <c r="J603" s="151">
        <f>VALUE(_xlfn.IFS(Table242[[#This Row],[Temperatures Delivered]]="Cold Only", "1", Table242[[#This Row],[Temperatures Delivered]]="Cook (ambient) &amp; Cold", "2",Table242[[#This Row],[Temperatures Delivered]]="Hot &amp; Cold", "3"))</f>
        <v>3</v>
      </c>
      <c r="K603" s="152">
        <v>40295</v>
      </c>
      <c r="M603" s="86"/>
    </row>
    <row r="604" spans="2:13" ht="13">
      <c r="B604" s="151" t="s">
        <v>297</v>
      </c>
      <c r="C604" s="151">
        <v>601143</v>
      </c>
      <c r="D604" s="151" t="s">
        <v>359</v>
      </c>
      <c r="E604" s="151" t="s">
        <v>360</v>
      </c>
      <c r="F604" s="151" t="s">
        <v>361</v>
      </c>
      <c r="G604" s="151" t="b">
        <v>0</v>
      </c>
      <c r="H604" s="151" t="s">
        <v>39</v>
      </c>
      <c r="I604" s="151">
        <v>0.8</v>
      </c>
      <c r="J604" s="151">
        <f>VALUE(_xlfn.IFS(Table242[[#This Row],[Temperatures Delivered]]="Cold Only", "1", Table242[[#This Row],[Temperatures Delivered]]="Cook (ambient) &amp; Cold", "2",Table242[[#This Row],[Temperatures Delivered]]="Hot &amp; Cold", "3"))</f>
        <v>3</v>
      </c>
      <c r="K604" s="152">
        <v>41899</v>
      </c>
      <c r="M604" s="86"/>
    </row>
    <row r="605" spans="2:13" ht="13">
      <c r="B605" s="151" t="s">
        <v>271</v>
      </c>
      <c r="C605" s="151" t="s">
        <v>290</v>
      </c>
      <c r="D605" s="151" t="s">
        <v>391</v>
      </c>
      <c r="E605" s="151" t="s">
        <v>360</v>
      </c>
      <c r="F605" s="151" t="s">
        <v>361</v>
      </c>
      <c r="G605" s="151" t="b">
        <v>0</v>
      </c>
      <c r="H605" s="151" t="s">
        <v>39</v>
      </c>
      <c r="I605" s="151">
        <v>0.7</v>
      </c>
      <c r="J605" s="151">
        <f>VALUE(_xlfn.IFS(Table242[[#This Row],[Temperatures Delivered]]="Cold Only", "1", Table242[[#This Row],[Temperatures Delivered]]="Cook (ambient) &amp; Cold", "2",Table242[[#This Row],[Temperatures Delivered]]="Hot &amp; Cold", "3"))</f>
        <v>3</v>
      </c>
      <c r="K605" s="152">
        <v>40548</v>
      </c>
      <c r="M605" s="86"/>
    </row>
    <row r="606" spans="2:13" ht="13">
      <c r="B606" s="151" t="s">
        <v>536</v>
      </c>
      <c r="C606" s="151" t="s">
        <v>612</v>
      </c>
      <c r="D606" s="151" t="s">
        <v>359</v>
      </c>
      <c r="E606" s="151" t="s">
        <v>360</v>
      </c>
      <c r="F606" s="151" t="s">
        <v>361</v>
      </c>
      <c r="G606" s="151" t="b">
        <v>0</v>
      </c>
      <c r="H606" s="151" t="s">
        <v>39</v>
      </c>
      <c r="I606" s="151">
        <v>1.1000000000000001</v>
      </c>
      <c r="J606" s="151">
        <f>VALUE(_xlfn.IFS(Table242[[#This Row],[Temperatures Delivered]]="Cold Only", "1", Table242[[#This Row],[Temperatures Delivered]]="Cook (ambient) &amp; Cold", "2",Table242[[#This Row],[Temperatures Delivered]]="Hot &amp; Cold", "3"))</f>
        <v>3</v>
      </c>
      <c r="K606" s="152">
        <v>40295</v>
      </c>
      <c r="M606" s="86"/>
    </row>
    <row r="607" spans="2:13" ht="13">
      <c r="B607" s="151" t="s">
        <v>503</v>
      </c>
      <c r="C607" s="151" t="s">
        <v>637</v>
      </c>
      <c r="D607" s="151" t="s">
        <v>359</v>
      </c>
      <c r="E607" s="151" t="s">
        <v>360</v>
      </c>
      <c r="F607" s="151" t="s">
        <v>361</v>
      </c>
      <c r="G607" s="151" t="b">
        <v>0</v>
      </c>
      <c r="H607" s="151" t="s">
        <v>39</v>
      </c>
      <c r="I607" s="151">
        <v>1.1000000000000001</v>
      </c>
      <c r="J607" s="151">
        <f>VALUE(_xlfn.IFS(Table242[[#This Row],[Temperatures Delivered]]="Cold Only", "1", Table242[[#This Row],[Temperatures Delivered]]="Cook (ambient) &amp; Cold", "2",Table242[[#This Row],[Temperatures Delivered]]="Hot &amp; Cold", "3"))</f>
        <v>3</v>
      </c>
      <c r="K607" s="152">
        <v>40242</v>
      </c>
      <c r="M607" s="86"/>
    </row>
    <row r="608" spans="2:13" ht="13">
      <c r="B608" s="151" t="s">
        <v>507</v>
      </c>
      <c r="C608" s="151" t="s">
        <v>556</v>
      </c>
      <c r="D608" s="151" t="s">
        <v>359</v>
      </c>
      <c r="E608" s="151" t="s">
        <v>360</v>
      </c>
      <c r="F608" s="151" t="s">
        <v>361</v>
      </c>
      <c r="G608" s="151" t="b">
        <v>0</v>
      </c>
      <c r="H608" s="151" t="s">
        <v>39</v>
      </c>
      <c r="I608" s="151">
        <v>1.1000000000000001</v>
      </c>
      <c r="J608" s="151">
        <f>VALUE(_xlfn.IFS(Table242[[#This Row],[Temperatures Delivered]]="Cold Only", "1", Table242[[#This Row],[Temperatures Delivered]]="Cook (ambient) &amp; Cold", "2",Table242[[#This Row],[Temperatures Delivered]]="Hot &amp; Cold", "3"))</f>
        <v>3</v>
      </c>
      <c r="K608" s="152">
        <v>40295</v>
      </c>
      <c r="M608" s="86"/>
    </row>
    <row r="609" spans="2:13" ht="13">
      <c r="B609" s="151" t="s">
        <v>524</v>
      </c>
      <c r="C609" s="151" t="s">
        <v>594</v>
      </c>
      <c r="D609" s="151" t="s">
        <v>359</v>
      </c>
      <c r="E609" s="151" t="s">
        <v>360</v>
      </c>
      <c r="F609" s="151" t="s">
        <v>361</v>
      </c>
      <c r="G609" s="151" t="b">
        <v>0</v>
      </c>
      <c r="H609" s="151" t="s">
        <v>39</v>
      </c>
      <c r="I609" s="151">
        <v>0.9</v>
      </c>
      <c r="J609" s="151">
        <f>VALUE(_xlfn.IFS(Table242[[#This Row],[Temperatures Delivered]]="Cold Only", "1", Table242[[#This Row],[Temperatures Delivered]]="Cook (ambient) &amp; Cold", "2",Table242[[#This Row],[Temperatures Delivered]]="Hot &amp; Cold", "3"))</f>
        <v>3</v>
      </c>
      <c r="K609" s="152">
        <v>40672</v>
      </c>
      <c r="M609" s="86"/>
    </row>
    <row r="610" spans="2:13" ht="13">
      <c r="B610" s="151" t="s">
        <v>503</v>
      </c>
      <c r="C610" s="151" t="s">
        <v>655</v>
      </c>
      <c r="D610" s="151" t="s">
        <v>359</v>
      </c>
      <c r="E610" s="151" t="s">
        <v>360</v>
      </c>
      <c r="F610" s="151" t="s">
        <v>361</v>
      </c>
      <c r="G610" s="151" t="b">
        <v>0</v>
      </c>
      <c r="H610" s="151" t="s">
        <v>39</v>
      </c>
      <c r="I610" s="151">
        <v>1.1000000000000001</v>
      </c>
      <c r="J610" s="151">
        <f>VALUE(_xlfn.IFS(Table242[[#This Row],[Temperatures Delivered]]="Cold Only", "1", Table242[[#This Row],[Temperatures Delivered]]="Cook (ambient) &amp; Cold", "2",Table242[[#This Row],[Temperatures Delivered]]="Hot &amp; Cold", "3"))</f>
        <v>3</v>
      </c>
      <c r="K610" s="152">
        <v>40242</v>
      </c>
      <c r="M610" s="86"/>
    </row>
    <row r="611" spans="2:13" ht="13">
      <c r="B611" s="151" t="s">
        <v>362</v>
      </c>
      <c r="C611" s="151" t="s">
        <v>561</v>
      </c>
      <c r="D611" s="151" t="s">
        <v>359</v>
      </c>
      <c r="E611" s="151" t="s">
        <v>360</v>
      </c>
      <c r="F611" s="151" t="s">
        <v>361</v>
      </c>
      <c r="G611" s="151" t="b">
        <v>0</v>
      </c>
      <c r="H611" s="151" t="s">
        <v>39</v>
      </c>
      <c r="I611" s="151">
        <v>0.9</v>
      </c>
      <c r="J611" s="151">
        <f>VALUE(_xlfn.IFS(Table242[[#This Row],[Temperatures Delivered]]="Cold Only", "1", Table242[[#This Row],[Temperatures Delivered]]="Cook (ambient) &amp; Cold", "2",Table242[[#This Row],[Temperatures Delivered]]="Hot &amp; Cold", "3"))</f>
        <v>3</v>
      </c>
      <c r="K611" s="152">
        <v>40672</v>
      </c>
      <c r="M611" s="86"/>
    </row>
    <row r="612" spans="2:13" ht="13">
      <c r="B612" s="151" t="s">
        <v>503</v>
      </c>
      <c r="C612" s="151" t="s">
        <v>622</v>
      </c>
      <c r="D612" s="151" t="s">
        <v>359</v>
      </c>
      <c r="E612" s="151" t="s">
        <v>360</v>
      </c>
      <c r="F612" s="151" t="s">
        <v>361</v>
      </c>
      <c r="G612" s="151" t="b">
        <v>0</v>
      </c>
      <c r="H612" s="151" t="s">
        <v>39</v>
      </c>
      <c r="I612" s="151">
        <v>1.1000000000000001</v>
      </c>
      <c r="J612" s="151">
        <f>VALUE(_xlfn.IFS(Table242[[#This Row],[Temperatures Delivered]]="Cold Only", "1", Table242[[#This Row],[Temperatures Delivered]]="Cook (ambient) &amp; Cold", "2",Table242[[#This Row],[Temperatures Delivered]]="Hot &amp; Cold", "3"))</f>
        <v>3</v>
      </c>
      <c r="K612" s="152">
        <v>40242</v>
      </c>
      <c r="M612" s="86"/>
    </row>
    <row r="613" spans="2:13" ht="13">
      <c r="B613" s="151" t="s">
        <v>296</v>
      </c>
      <c r="C613" s="151">
        <v>601170</v>
      </c>
      <c r="D613" s="151" t="s">
        <v>359</v>
      </c>
      <c r="E613" s="151" t="s">
        <v>360</v>
      </c>
      <c r="F613" s="151" t="s">
        <v>361</v>
      </c>
      <c r="G613" s="151" t="b">
        <v>0</v>
      </c>
      <c r="H613" s="151" t="s">
        <v>39</v>
      </c>
      <c r="I613" s="151">
        <v>0.8</v>
      </c>
      <c r="J613" s="151">
        <f>VALUE(_xlfn.IFS(Table242[[#This Row],[Temperatures Delivered]]="Cold Only", "1", Table242[[#This Row],[Temperatures Delivered]]="Cook (ambient) &amp; Cold", "2",Table242[[#This Row],[Temperatures Delivered]]="Hot &amp; Cold", "3"))</f>
        <v>3</v>
      </c>
      <c r="K613" s="152">
        <v>41899</v>
      </c>
      <c r="M613" s="86"/>
    </row>
    <row r="614" spans="2:13" ht="26">
      <c r="B614" s="151" t="s">
        <v>536</v>
      </c>
      <c r="C614" s="151" t="s">
        <v>656</v>
      </c>
      <c r="D614" s="151" t="s">
        <v>359</v>
      </c>
      <c r="E614" s="151" t="s">
        <v>360</v>
      </c>
      <c r="F614" s="151" t="s">
        <v>361</v>
      </c>
      <c r="G614" s="151" t="b">
        <v>0</v>
      </c>
      <c r="H614" s="151" t="s">
        <v>725</v>
      </c>
      <c r="I614" s="151">
        <v>1.1000000000000001</v>
      </c>
      <c r="J614" s="151">
        <f>VALUE(_xlfn.IFS(Table242[[#This Row],[Temperatures Delivered]]="Cold Only", "1", Table242[[#This Row],[Temperatures Delivered]]="Cook (ambient) &amp; Cold", "2",Table242[[#This Row],[Temperatures Delivered]]="Hot &amp; Cold", "3"))</f>
        <v>2</v>
      </c>
      <c r="K614" s="152">
        <v>40449</v>
      </c>
      <c r="M614" s="86"/>
    </row>
    <row r="615" spans="2:13" ht="13">
      <c r="B615" s="151" t="s">
        <v>501</v>
      </c>
      <c r="C615" s="151" t="s">
        <v>557</v>
      </c>
      <c r="D615" s="151" t="s">
        <v>391</v>
      </c>
      <c r="E615" s="151" t="s">
        <v>360</v>
      </c>
      <c r="F615" s="151" t="s">
        <v>361</v>
      </c>
      <c r="G615" s="151" t="b">
        <v>0</v>
      </c>
      <c r="H615" s="151" t="s">
        <v>39</v>
      </c>
      <c r="I615" s="151">
        <v>1.1000000000000001</v>
      </c>
      <c r="J615" s="151">
        <f>VALUE(_xlfn.IFS(Table242[[#This Row],[Temperatures Delivered]]="Cold Only", "1", Table242[[#This Row],[Temperatures Delivered]]="Cook (ambient) &amp; Cold", "2",Table242[[#This Row],[Temperatures Delivered]]="Hot &amp; Cold", "3"))</f>
        <v>3</v>
      </c>
      <c r="K615" s="152">
        <v>40295</v>
      </c>
      <c r="M615" s="86"/>
    </row>
    <row r="616" spans="2:13" ht="26">
      <c r="B616" s="151" t="s">
        <v>501</v>
      </c>
      <c r="C616" s="151" t="s">
        <v>657</v>
      </c>
      <c r="D616" s="151" t="s">
        <v>359</v>
      </c>
      <c r="E616" s="151" t="s">
        <v>360</v>
      </c>
      <c r="F616" s="151" t="s">
        <v>361</v>
      </c>
      <c r="G616" s="151" t="b">
        <v>0</v>
      </c>
      <c r="H616" s="151" t="s">
        <v>725</v>
      </c>
      <c r="I616" s="151">
        <v>1.1000000000000001</v>
      </c>
      <c r="J616" s="151">
        <f>VALUE(_xlfn.IFS(Table242[[#This Row],[Temperatures Delivered]]="Cold Only", "1", Table242[[#This Row],[Temperatures Delivered]]="Cook (ambient) &amp; Cold", "2",Table242[[#This Row],[Temperatures Delivered]]="Hot &amp; Cold", "3"))</f>
        <v>2</v>
      </c>
      <c r="K616" s="152">
        <v>40449</v>
      </c>
      <c r="M616" s="86"/>
    </row>
    <row r="617" spans="2:13" ht="13">
      <c r="B617" s="151" t="s">
        <v>507</v>
      </c>
      <c r="C617" s="151" t="s">
        <v>655</v>
      </c>
      <c r="D617" s="151" t="s">
        <v>359</v>
      </c>
      <c r="E617" s="151" t="s">
        <v>360</v>
      </c>
      <c r="F617" s="151" t="s">
        <v>361</v>
      </c>
      <c r="G617" s="151" t="b">
        <v>0</v>
      </c>
      <c r="H617" s="151" t="s">
        <v>39</v>
      </c>
      <c r="I617" s="151">
        <v>1.1000000000000001</v>
      </c>
      <c r="J617" s="151">
        <f>VALUE(_xlfn.IFS(Table242[[#This Row],[Temperatures Delivered]]="Cold Only", "1", Table242[[#This Row],[Temperatures Delivered]]="Cook (ambient) &amp; Cold", "2",Table242[[#This Row],[Temperatures Delivered]]="Hot &amp; Cold", "3"))</f>
        <v>3</v>
      </c>
      <c r="K617" s="152">
        <v>40295</v>
      </c>
      <c r="M617" s="86"/>
    </row>
    <row r="618" spans="2:13" ht="13">
      <c r="B618" s="151" t="s">
        <v>503</v>
      </c>
      <c r="C618" s="151" t="s">
        <v>588</v>
      </c>
      <c r="D618" s="151" t="s">
        <v>359</v>
      </c>
      <c r="E618" s="151" t="s">
        <v>360</v>
      </c>
      <c r="F618" s="151" t="s">
        <v>361</v>
      </c>
      <c r="G618" s="151" t="b">
        <v>0</v>
      </c>
      <c r="H618" s="151" t="s">
        <v>39</v>
      </c>
      <c r="I618" s="151">
        <v>1.1000000000000001</v>
      </c>
      <c r="J618" s="151">
        <f>VALUE(_xlfn.IFS(Table242[[#This Row],[Temperatures Delivered]]="Cold Only", "1", Table242[[#This Row],[Temperatures Delivered]]="Cook (ambient) &amp; Cold", "2",Table242[[#This Row],[Temperatures Delivered]]="Hot &amp; Cold", "3"))</f>
        <v>3</v>
      </c>
      <c r="K618" s="152">
        <v>40242</v>
      </c>
      <c r="M618" s="86"/>
    </row>
    <row r="619" spans="2:13" ht="13">
      <c r="B619" s="151" t="s">
        <v>536</v>
      </c>
      <c r="C619" s="151" t="s">
        <v>658</v>
      </c>
      <c r="D619" s="151" t="s">
        <v>359</v>
      </c>
      <c r="E619" s="151" t="s">
        <v>360</v>
      </c>
      <c r="F619" s="151" t="s">
        <v>361</v>
      </c>
      <c r="G619" s="151" t="b">
        <v>0</v>
      </c>
      <c r="H619" s="151" t="s">
        <v>39</v>
      </c>
      <c r="I619" s="151">
        <v>1.1000000000000001</v>
      </c>
      <c r="J619" s="151">
        <f>VALUE(_xlfn.IFS(Table242[[#This Row],[Temperatures Delivered]]="Cold Only", "1", Table242[[#This Row],[Temperatures Delivered]]="Cook (ambient) &amp; Cold", "2",Table242[[#This Row],[Temperatures Delivered]]="Hot &amp; Cold", "3"))</f>
        <v>3</v>
      </c>
      <c r="K619" s="152">
        <v>40295</v>
      </c>
      <c r="M619" s="86"/>
    </row>
    <row r="620" spans="2:13" ht="13">
      <c r="B620" s="151" t="s">
        <v>59</v>
      </c>
      <c r="C620" s="151" t="s">
        <v>610</v>
      </c>
      <c r="D620" s="151" t="s">
        <v>359</v>
      </c>
      <c r="E620" s="151" t="s">
        <v>360</v>
      </c>
      <c r="F620" s="151" t="s">
        <v>361</v>
      </c>
      <c r="G620" s="151" t="b">
        <v>0</v>
      </c>
      <c r="H620" s="151" t="s">
        <v>39</v>
      </c>
      <c r="I620" s="151">
        <v>0.9</v>
      </c>
      <c r="J620" s="151">
        <f>VALUE(_xlfn.IFS(Table242[[#This Row],[Temperatures Delivered]]="Cold Only", "1", Table242[[#This Row],[Temperatures Delivered]]="Cook (ambient) &amp; Cold", "2",Table242[[#This Row],[Temperatures Delivered]]="Hot &amp; Cold", "3"))</f>
        <v>3</v>
      </c>
      <c r="K620" s="152">
        <v>40680</v>
      </c>
      <c r="M620" s="86"/>
    </row>
    <row r="621" spans="2:13" ht="13">
      <c r="B621" s="151" t="s">
        <v>503</v>
      </c>
      <c r="C621" s="151" t="s">
        <v>512</v>
      </c>
      <c r="D621" s="151" t="s">
        <v>359</v>
      </c>
      <c r="E621" s="151" t="s">
        <v>360</v>
      </c>
      <c r="F621" s="151" t="s">
        <v>361</v>
      </c>
      <c r="G621" s="151" t="b">
        <v>0</v>
      </c>
      <c r="H621" s="151" t="s">
        <v>39</v>
      </c>
      <c r="I621" s="151">
        <v>1.1000000000000001</v>
      </c>
      <c r="J621" s="151">
        <f>VALUE(_xlfn.IFS(Table242[[#This Row],[Temperatures Delivered]]="Cold Only", "1", Table242[[#This Row],[Temperatures Delivered]]="Cook (ambient) &amp; Cold", "2",Table242[[#This Row],[Temperatures Delivered]]="Hot &amp; Cold", "3"))</f>
        <v>3</v>
      </c>
      <c r="K621" s="152">
        <v>40242</v>
      </c>
      <c r="M621" s="86"/>
    </row>
    <row r="622" spans="2:13" ht="13">
      <c r="B622" s="151" t="s">
        <v>296</v>
      </c>
      <c r="C622" s="151">
        <v>601171</v>
      </c>
      <c r="D622" s="151" t="s">
        <v>359</v>
      </c>
      <c r="E622" s="151" t="s">
        <v>360</v>
      </c>
      <c r="F622" s="151" t="s">
        <v>361</v>
      </c>
      <c r="G622" s="151" t="b">
        <v>0</v>
      </c>
      <c r="H622" s="151" t="s">
        <v>39</v>
      </c>
      <c r="I622" s="151">
        <v>0.8</v>
      </c>
      <c r="J622" s="151">
        <f>VALUE(_xlfn.IFS(Table242[[#This Row],[Temperatures Delivered]]="Cold Only", "1", Table242[[#This Row],[Temperatures Delivered]]="Cook (ambient) &amp; Cold", "2",Table242[[#This Row],[Temperatures Delivered]]="Hot &amp; Cold", "3"))</f>
        <v>3</v>
      </c>
      <c r="K622" s="152">
        <v>41887</v>
      </c>
      <c r="M622" s="86"/>
    </row>
    <row r="623" spans="2:13" ht="13">
      <c r="B623" s="151" t="s">
        <v>501</v>
      </c>
      <c r="C623" s="151" t="s">
        <v>659</v>
      </c>
      <c r="D623" s="151" t="s">
        <v>359</v>
      </c>
      <c r="E623" s="151" t="s">
        <v>360</v>
      </c>
      <c r="F623" s="151" t="s">
        <v>361</v>
      </c>
      <c r="G623" s="151" t="b">
        <v>0</v>
      </c>
      <c r="H623" s="151" t="s">
        <v>39</v>
      </c>
      <c r="I623" s="151">
        <v>1.1000000000000001</v>
      </c>
      <c r="J623" s="151">
        <f>VALUE(_xlfn.IFS(Table242[[#This Row],[Temperatures Delivered]]="Cold Only", "1", Table242[[#This Row],[Temperatures Delivered]]="Cook (ambient) &amp; Cold", "2",Table242[[#This Row],[Temperatures Delivered]]="Hot &amp; Cold", "3"))</f>
        <v>3</v>
      </c>
      <c r="K623" s="152">
        <v>40295</v>
      </c>
      <c r="M623" s="86"/>
    </row>
    <row r="624" spans="2:13" ht="13">
      <c r="B624" s="151" t="s">
        <v>507</v>
      </c>
      <c r="C624" s="151" t="s">
        <v>660</v>
      </c>
      <c r="D624" s="151" t="s">
        <v>359</v>
      </c>
      <c r="E624" s="151" t="s">
        <v>360</v>
      </c>
      <c r="F624" s="151" t="s">
        <v>361</v>
      </c>
      <c r="G624" s="151" t="b">
        <v>0</v>
      </c>
      <c r="H624" s="151" t="s">
        <v>39</v>
      </c>
      <c r="I624" s="151">
        <v>1.1000000000000001</v>
      </c>
      <c r="J624" s="151">
        <f>VALUE(_xlfn.IFS(Table242[[#This Row],[Temperatures Delivered]]="Cold Only", "1", Table242[[#This Row],[Temperatures Delivered]]="Cook (ambient) &amp; Cold", "2",Table242[[#This Row],[Temperatures Delivered]]="Hot &amp; Cold", "3"))</f>
        <v>3</v>
      </c>
      <c r="K624" s="152">
        <v>40295</v>
      </c>
      <c r="M624" s="86"/>
    </row>
    <row r="625" spans="2:13" ht="13">
      <c r="B625" s="151" t="s">
        <v>364</v>
      </c>
      <c r="C625" s="151" t="s">
        <v>661</v>
      </c>
      <c r="D625" s="151" t="s">
        <v>359</v>
      </c>
      <c r="E625" s="151" t="s">
        <v>360</v>
      </c>
      <c r="F625" s="151" t="s">
        <v>361</v>
      </c>
      <c r="G625" s="151" t="b">
        <v>0</v>
      </c>
      <c r="H625" s="151" t="s">
        <v>39</v>
      </c>
      <c r="I625" s="151">
        <v>0.8</v>
      </c>
      <c r="J625" s="151">
        <f>VALUE(_xlfn.IFS(Table242[[#This Row],[Temperatures Delivered]]="Cold Only", "1", Table242[[#This Row],[Temperatures Delivered]]="Cook (ambient) &amp; Cold", "2",Table242[[#This Row],[Temperatures Delivered]]="Hot &amp; Cold", "3"))</f>
        <v>3</v>
      </c>
      <c r="K625" s="152">
        <v>42160</v>
      </c>
      <c r="M625" s="86"/>
    </row>
    <row r="626" spans="2:13" ht="13">
      <c r="B626" s="151" t="s">
        <v>370</v>
      </c>
      <c r="C626" s="151" t="s">
        <v>616</v>
      </c>
      <c r="D626" s="151" t="s">
        <v>359</v>
      </c>
      <c r="E626" s="151" t="s">
        <v>360</v>
      </c>
      <c r="F626" s="151" t="s">
        <v>361</v>
      </c>
      <c r="G626" s="151" t="b">
        <v>0</v>
      </c>
      <c r="H626" s="151" t="s">
        <v>39</v>
      </c>
      <c r="I626" s="151">
        <v>0.8</v>
      </c>
      <c r="J626" s="151">
        <f>VALUE(_xlfn.IFS(Table242[[#This Row],[Temperatures Delivered]]="Cold Only", "1", Table242[[#This Row],[Temperatures Delivered]]="Cook (ambient) &amp; Cold", "2",Table242[[#This Row],[Temperatures Delivered]]="Hot &amp; Cold", "3"))</f>
        <v>3</v>
      </c>
      <c r="K626" s="152">
        <v>41887</v>
      </c>
      <c r="M626" s="86"/>
    </row>
    <row r="627" spans="2:13" ht="26">
      <c r="B627" s="151" t="s">
        <v>503</v>
      </c>
      <c r="C627" s="151" t="s">
        <v>662</v>
      </c>
      <c r="D627" s="151" t="s">
        <v>359</v>
      </c>
      <c r="E627" s="151" t="s">
        <v>360</v>
      </c>
      <c r="F627" s="151" t="s">
        <v>361</v>
      </c>
      <c r="G627" s="151" t="b">
        <v>0</v>
      </c>
      <c r="H627" s="151" t="s">
        <v>725</v>
      </c>
      <c r="I627" s="151">
        <v>1.1000000000000001</v>
      </c>
      <c r="J627" s="151">
        <f>VALUE(_xlfn.IFS(Table242[[#This Row],[Temperatures Delivered]]="Cold Only", "1", Table242[[#This Row],[Temperatures Delivered]]="Cook (ambient) &amp; Cold", "2",Table242[[#This Row],[Temperatures Delivered]]="Hot &amp; Cold", "3"))</f>
        <v>2</v>
      </c>
      <c r="K627" s="152">
        <v>40449</v>
      </c>
      <c r="M627" s="86"/>
    </row>
    <row r="628" spans="2:13" ht="13">
      <c r="B628" s="151" t="s">
        <v>297</v>
      </c>
      <c r="C628" s="151">
        <v>601131</v>
      </c>
      <c r="D628" s="151" t="s">
        <v>359</v>
      </c>
      <c r="E628" s="151" t="s">
        <v>360</v>
      </c>
      <c r="F628" s="151" t="s">
        <v>361</v>
      </c>
      <c r="G628" s="151" t="b">
        <v>0</v>
      </c>
      <c r="H628" s="151" t="s">
        <v>39</v>
      </c>
      <c r="I628" s="151">
        <v>0.7</v>
      </c>
      <c r="J628" s="151">
        <f>VALUE(_xlfn.IFS(Table242[[#This Row],[Temperatures Delivered]]="Cold Only", "1", Table242[[#This Row],[Temperatures Delivered]]="Cook (ambient) &amp; Cold", "2",Table242[[#This Row],[Temperatures Delivered]]="Hot &amp; Cold", "3"))</f>
        <v>3</v>
      </c>
      <c r="K628" s="152">
        <v>42033</v>
      </c>
      <c r="M628" s="86"/>
    </row>
    <row r="629" spans="2:13" ht="13">
      <c r="B629" s="151" t="s">
        <v>514</v>
      </c>
      <c r="C629" s="151" t="s">
        <v>610</v>
      </c>
      <c r="D629" s="151" t="s">
        <v>359</v>
      </c>
      <c r="E629" s="151" t="s">
        <v>360</v>
      </c>
      <c r="F629" s="151" t="s">
        <v>361</v>
      </c>
      <c r="G629" s="151" t="b">
        <v>0</v>
      </c>
      <c r="H629" s="151" t="s">
        <v>39</v>
      </c>
      <c r="I629" s="151">
        <v>0.9</v>
      </c>
      <c r="J629" s="151">
        <f>VALUE(_xlfn.IFS(Table242[[#This Row],[Temperatures Delivered]]="Cold Only", "1", Table242[[#This Row],[Temperatures Delivered]]="Cook (ambient) &amp; Cold", "2",Table242[[#This Row],[Temperatures Delivered]]="Hot &amp; Cold", "3"))</f>
        <v>3</v>
      </c>
      <c r="K629" s="152">
        <v>40680</v>
      </c>
      <c r="M629" s="86"/>
    </row>
    <row r="630" spans="2:13" ht="13">
      <c r="B630" s="151" t="s">
        <v>507</v>
      </c>
      <c r="C630" s="151" t="s">
        <v>663</v>
      </c>
      <c r="D630" s="151" t="s">
        <v>359</v>
      </c>
      <c r="E630" s="151" t="s">
        <v>360</v>
      </c>
      <c r="F630" s="151" t="s">
        <v>361</v>
      </c>
      <c r="G630" s="151" t="b">
        <v>0</v>
      </c>
      <c r="H630" s="151" t="s">
        <v>39</v>
      </c>
      <c r="I630" s="151">
        <v>1.1000000000000001</v>
      </c>
      <c r="J630" s="151">
        <f>VALUE(_xlfn.IFS(Table242[[#This Row],[Temperatures Delivered]]="Cold Only", "1", Table242[[#This Row],[Temperatures Delivered]]="Cook (ambient) &amp; Cold", "2",Table242[[#This Row],[Temperatures Delivered]]="Hot &amp; Cold", "3"))</f>
        <v>3</v>
      </c>
      <c r="K630" s="152">
        <v>40295</v>
      </c>
      <c r="M630" s="86"/>
    </row>
    <row r="631" spans="2:13" ht="13">
      <c r="B631" s="151" t="s">
        <v>507</v>
      </c>
      <c r="C631" s="151" t="s">
        <v>575</v>
      </c>
      <c r="D631" s="151" t="s">
        <v>359</v>
      </c>
      <c r="E631" s="151" t="s">
        <v>360</v>
      </c>
      <c r="F631" s="151" t="s">
        <v>361</v>
      </c>
      <c r="G631" s="151" t="b">
        <v>0</v>
      </c>
      <c r="H631" s="151" t="s">
        <v>39</v>
      </c>
      <c r="I631" s="151">
        <v>1.1000000000000001</v>
      </c>
      <c r="J631" s="151">
        <f>VALUE(_xlfn.IFS(Table242[[#This Row],[Temperatures Delivered]]="Cold Only", "1", Table242[[#This Row],[Temperatures Delivered]]="Cook (ambient) &amp; Cold", "2",Table242[[#This Row],[Temperatures Delivered]]="Hot &amp; Cold", "3"))</f>
        <v>3</v>
      </c>
      <c r="K631" s="152">
        <v>40295</v>
      </c>
      <c r="M631" s="86"/>
    </row>
    <row r="632" spans="2:13" ht="39">
      <c r="B632" s="151" t="s">
        <v>546</v>
      </c>
      <c r="C632" s="151" t="s">
        <v>595</v>
      </c>
      <c r="D632" s="151" t="s">
        <v>359</v>
      </c>
      <c r="E632" s="151" t="s">
        <v>360</v>
      </c>
      <c r="F632" s="151" t="s">
        <v>361</v>
      </c>
      <c r="G632" s="151" t="b">
        <v>0</v>
      </c>
      <c r="H632" s="151" t="s">
        <v>39</v>
      </c>
      <c r="I632" s="151">
        <v>0.9</v>
      </c>
      <c r="J632" s="151">
        <f>VALUE(_xlfn.IFS(Table242[[#This Row],[Temperatures Delivered]]="Cold Only", "1", Table242[[#This Row],[Temperatures Delivered]]="Cook (ambient) &amp; Cold", "2",Table242[[#This Row],[Temperatures Delivered]]="Hot &amp; Cold", "3"))</f>
        <v>3</v>
      </c>
      <c r="K632" s="152">
        <v>40672</v>
      </c>
      <c r="M632" s="86"/>
    </row>
    <row r="633" spans="2:13" ht="13">
      <c r="B633" s="151" t="s">
        <v>364</v>
      </c>
      <c r="C633" s="151" t="s">
        <v>664</v>
      </c>
      <c r="D633" s="151" t="s">
        <v>359</v>
      </c>
      <c r="E633" s="151" t="s">
        <v>360</v>
      </c>
      <c r="F633" s="151" t="s">
        <v>361</v>
      </c>
      <c r="G633" s="151" t="b">
        <v>0</v>
      </c>
      <c r="H633" s="151" t="s">
        <v>39</v>
      </c>
      <c r="I633" s="151">
        <v>0.8</v>
      </c>
      <c r="J633" s="151">
        <f>VALUE(_xlfn.IFS(Table242[[#This Row],[Temperatures Delivered]]="Cold Only", "1", Table242[[#This Row],[Temperatures Delivered]]="Cook (ambient) &amp; Cold", "2",Table242[[#This Row],[Temperatures Delivered]]="Hot &amp; Cold", "3"))</f>
        <v>3</v>
      </c>
      <c r="K633" s="152">
        <v>42160</v>
      </c>
      <c r="M633" s="86"/>
    </row>
    <row r="634" spans="2:13" ht="13">
      <c r="B634" s="151" t="s">
        <v>536</v>
      </c>
      <c r="C634" s="151" t="s">
        <v>593</v>
      </c>
      <c r="D634" s="151" t="s">
        <v>359</v>
      </c>
      <c r="E634" s="151" t="s">
        <v>360</v>
      </c>
      <c r="F634" s="151" t="s">
        <v>361</v>
      </c>
      <c r="G634" s="151" t="b">
        <v>0</v>
      </c>
      <c r="H634" s="151" t="s">
        <v>39</v>
      </c>
      <c r="I634" s="151">
        <v>1.1000000000000001</v>
      </c>
      <c r="J634" s="151">
        <f>VALUE(_xlfn.IFS(Table242[[#This Row],[Temperatures Delivered]]="Cold Only", "1", Table242[[#This Row],[Temperatures Delivered]]="Cook (ambient) &amp; Cold", "2",Table242[[#This Row],[Temperatures Delivered]]="Hot &amp; Cold", "3"))</f>
        <v>3</v>
      </c>
      <c r="K634" s="152">
        <v>40295</v>
      </c>
      <c r="M634" s="86"/>
    </row>
    <row r="635" spans="2:13" ht="13">
      <c r="B635" s="151" t="s">
        <v>370</v>
      </c>
      <c r="C635" s="151" t="s">
        <v>530</v>
      </c>
      <c r="D635" s="151" t="s">
        <v>359</v>
      </c>
      <c r="E635" s="151" t="s">
        <v>360</v>
      </c>
      <c r="F635" s="151" t="s">
        <v>361</v>
      </c>
      <c r="G635" s="151" t="b">
        <v>0</v>
      </c>
      <c r="H635" s="151" t="s">
        <v>39</v>
      </c>
      <c r="I635" s="151">
        <v>0.8</v>
      </c>
      <c r="J635" s="151">
        <f>VALUE(_xlfn.IFS(Table242[[#This Row],[Temperatures Delivered]]="Cold Only", "1", Table242[[#This Row],[Temperatures Delivered]]="Cook (ambient) &amp; Cold", "2",Table242[[#This Row],[Temperatures Delivered]]="Hot &amp; Cold", "3"))</f>
        <v>3</v>
      </c>
      <c r="K635" s="152">
        <v>41887</v>
      </c>
      <c r="M635" s="86"/>
    </row>
    <row r="636" spans="2:13" ht="13">
      <c r="B636" s="151" t="s">
        <v>507</v>
      </c>
      <c r="C636" s="151" t="s">
        <v>649</v>
      </c>
      <c r="D636" s="151" t="s">
        <v>359</v>
      </c>
      <c r="E636" s="151" t="s">
        <v>360</v>
      </c>
      <c r="F636" s="151" t="s">
        <v>361</v>
      </c>
      <c r="G636" s="151" t="b">
        <v>0</v>
      </c>
      <c r="H636" s="151" t="s">
        <v>39</v>
      </c>
      <c r="I636" s="151">
        <v>1.1000000000000001</v>
      </c>
      <c r="J636" s="151">
        <f>VALUE(_xlfn.IFS(Table242[[#This Row],[Temperatures Delivered]]="Cold Only", "1", Table242[[#This Row],[Temperatures Delivered]]="Cook (ambient) &amp; Cold", "2",Table242[[#This Row],[Temperatures Delivered]]="Hot &amp; Cold", "3"))</f>
        <v>3</v>
      </c>
      <c r="K636" s="152">
        <v>40295</v>
      </c>
      <c r="M636" s="86"/>
    </row>
    <row r="637" spans="2:13" ht="13">
      <c r="B637" s="151" t="s">
        <v>507</v>
      </c>
      <c r="C637" s="151" t="s">
        <v>580</v>
      </c>
      <c r="D637" s="151" t="s">
        <v>359</v>
      </c>
      <c r="E637" s="151" t="s">
        <v>360</v>
      </c>
      <c r="F637" s="151" t="s">
        <v>361</v>
      </c>
      <c r="G637" s="151" t="b">
        <v>0</v>
      </c>
      <c r="H637" s="151" t="s">
        <v>39</v>
      </c>
      <c r="I637" s="151">
        <v>1.1000000000000001</v>
      </c>
      <c r="J637" s="151">
        <f>VALUE(_xlfn.IFS(Table242[[#This Row],[Temperatures Delivered]]="Cold Only", "1", Table242[[#This Row],[Temperatures Delivered]]="Cook (ambient) &amp; Cold", "2",Table242[[#This Row],[Temperatures Delivered]]="Hot &amp; Cold", "3"))</f>
        <v>3</v>
      </c>
      <c r="K637" s="152">
        <v>40295</v>
      </c>
      <c r="M637" s="86"/>
    </row>
    <row r="638" spans="2:13" ht="13">
      <c r="B638" s="151" t="s">
        <v>501</v>
      </c>
      <c r="C638" s="151" t="s">
        <v>547</v>
      </c>
      <c r="D638" s="151" t="s">
        <v>391</v>
      </c>
      <c r="E638" s="151" t="s">
        <v>360</v>
      </c>
      <c r="F638" s="151" t="s">
        <v>361</v>
      </c>
      <c r="G638" s="151" t="b">
        <v>0</v>
      </c>
      <c r="H638" s="151" t="s">
        <v>39</v>
      </c>
      <c r="I638" s="151">
        <v>1.1000000000000001</v>
      </c>
      <c r="J638" s="151">
        <f>VALUE(_xlfn.IFS(Table242[[#This Row],[Temperatures Delivered]]="Cold Only", "1", Table242[[#This Row],[Temperatures Delivered]]="Cook (ambient) &amp; Cold", "2",Table242[[#This Row],[Temperatures Delivered]]="Hot &amp; Cold", "3"))</f>
        <v>3</v>
      </c>
      <c r="K638" s="152">
        <v>40295</v>
      </c>
      <c r="M638" s="86"/>
    </row>
    <row r="639" spans="2:13" ht="13">
      <c r="B639" s="151" t="s">
        <v>296</v>
      </c>
      <c r="C639" s="151">
        <v>601154</v>
      </c>
      <c r="D639" s="151" t="s">
        <v>359</v>
      </c>
      <c r="E639" s="151" t="s">
        <v>360</v>
      </c>
      <c r="F639" s="151" t="s">
        <v>361</v>
      </c>
      <c r="G639" s="151" t="b">
        <v>0</v>
      </c>
      <c r="H639" s="151" t="s">
        <v>39</v>
      </c>
      <c r="I639" s="151">
        <v>0.8</v>
      </c>
      <c r="J639" s="151">
        <f>VALUE(_xlfn.IFS(Table242[[#This Row],[Temperatures Delivered]]="Cold Only", "1", Table242[[#This Row],[Temperatures Delivered]]="Cook (ambient) &amp; Cold", "2",Table242[[#This Row],[Temperatures Delivered]]="Hot &amp; Cold", "3"))</f>
        <v>3</v>
      </c>
      <c r="K639" s="152">
        <v>41899</v>
      </c>
      <c r="M639" s="86"/>
    </row>
    <row r="640" spans="2:13" ht="26">
      <c r="B640" s="151" t="s">
        <v>536</v>
      </c>
      <c r="C640" s="151" t="s">
        <v>665</v>
      </c>
      <c r="D640" s="151" t="s">
        <v>391</v>
      </c>
      <c r="E640" s="151" t="s">
        <v>360</v>
      </c>
      <c r="F640" s="151" t="s">
        <v>361</v>
      </c>
      <c r="G640" s="151" t="b">
        <v>0</v>
      </c>
      <c r="H640" s="151" t="s">
        <v>725</v>
      </c>
      <c r="I640" s="151">
        <v>1.1000000000000001</v>
      </c>
      <c r="J640" s="151">
        <f>VALUE(_xlfn.IFS(Table242[[#This Row],[Temperatures Delivered]]="Cold Only", "1", Table242[[#This Row],[Temperatures Delivered]]="Cook (ambient) &amp; Cold", "2",Table242[[#This Row],[Temperatures Delivered]]="Hot &amp; Cold", "3"))</f>
        <v>2</v>
      </c>
      <c r="K640" s="152">
        <v>40449</v>
      </c>
      <c r="M640" s="86"/>
    </row>
    <row r="641" spans="2:13" ht="13">
      <c r="B641" s="151" t="s">
        <v>297</v>
      </c>
      <c r="C641" s="151">
        <v>601177</v>
      </c>
      <c r="D641" s="151" t="s">
        <v>359</v>
      </c>
      <c r="E641" s="151" t="s">
        <v>360</v>
      </c>
      <c r="F641" s="151" t="s">
        <v>361</v>
      </c>
      <c r="G641" s="151" t="b">
        <v>0</v>
      </c>
      <c r="H641" s="151" t="s">
        <v>39</v>
      </c>
      <c r="I641" s="151">
        <v>0.8</v>
      </c>
      <c r="J641" s="151">
        <f>VALUE(_xlfn.IFS(Table242[[#This Row],[Temperatures Delivered]]="Cold Only", "1", Table242[[#This Row],[Temperatures Delivered]]="Cook (ambient) &amp; Cold", "2",Table242[[#This Row],[Temperatures Delivered]]="Hot &amp; Cold", "3"))</f>
        <v>3</v>
      </c>
      <c r="K641" s="152">
        <v>41897</v>
      </c>
      <c r="M641" s="86"/>
    </row>
    <row r="642" spans="2:13" ht="13">
      <c r="B642" s="151" t="s">
        <v>501</v>
      </c>
      <c r="C642" s="151" t="s">
        <v>551</v>
      </c>
      <c r="D642" s="151" t="s">
        <v>391</v>
      </c>
      <c r="E642" s="151" t="s">
        <v>360</v>
      </c>
      <c r="F642" s="151" t="s">
        <v>361</v>
      </c>
      <c r="G642" s="151" t="b">
        <v>0</v>
      </c>
      <c r="H642" s="151" t="s">
        <v>39</v>
      </c>
      <c r="I642" s="151">
        <v>1.1000000000000001</v>
      </c>
      <c r="J642" s="151">
        <f>VALUE(_xlfn.IFS(Table242[[#This Row],[Temperatures Delivered]]="Cold Only", "1", Table242[[#This Row],[Temperatures Delivered]]="Cook (ambient) &amp; Cold", "2",Table242[[#This Row],[Temperatures Delivered]]="Hot &amp; Cold", "3"))</f>
        <v>3</v>
      </c>
      <c r="K642" s="152">
        <v>40295</v>
      </c>
      <c r="M642" s="86"/>
    </row>
    <row r="643" spans="2:13" ht="13">
      <c r="B643" s="151" t="s">
        <v>297</v>
      </c>
      <c r="C643" s="151">
        <v>601142</v>
      </c>
      <c r="D643" s="151" t="s">
        <v>359</v>
      </c>
      <c r="E643" s="151" t="s">
        <v>360</v>
      </c>
      <c r="F643" s="151" t="s">
        <v>361</v>
      </c>
      <c r="G643" s="151" t="b">
        <v>0</v>
      </c>
      <c r="H643" s="151" t="s">
        <v>39</v>
      </c>
      <c r="I643" s="151">
        <v>0.8</v>
      </c>
      <c r="J643" s="151">
        <f>VALUE(_xlfn.IFS(Table242[[#This Row],[Temperatures Delivered]]="Cold Only", "1", Table242[[#This Row],[Temperatures Delivered]]="Cook (ambient) &amp; Cold", "2",Table242[[#This Row],[Temperatures Delivered]]="Hot &amp; Cold", "3"))</f>
        <v>3</v>
      </c>
      <c r="K643" s="152">
        <v>41887</v>
      </c>
      <c r="M643" s="86"/>
    </row>
    <row r="644" spans="2:13" ht="13">
      <c r="B644" s="151" t="s">
        <v>297</v>
      </c>
      <c r="C644" s="151">
        <v>601132</v>
      </c>
      <c r="D644" s="151" t="s">
        <v>359</v>
      </c>
      <c r="E644" s="151" t="s">
        <v>360</v>
      </c>
      <c r="F644" s="151" t="s">
        <v>361</v>
      </c>
      <c r="G644" s="151" t="b">
        <v>0</v>
      </c>
      <c r="H644" s="151" t="s">
        <v>39</v>
      </c>
      <c r="I644" s="151">
        <v>0.7</v>
      </c>
      <c r="J644" s="151">
        <f>VALUE(_xlfn.IFS(Table242[[#This Row],[Temperatures Delivered]]="Cold Only", "1", Table242[[#This Row],[Temperatures Delivered]]="Cook (ambient) &amp; Cold", "2",Table242[[#This Row],[Temperatures Delivered]]="Hot &amp; Cold", "3"))</f>
        <v>3</v>
      </c>
      <c r="K644" s="152">
        <v>42033</v>
      </c>
      <c r="M644" s="86"/>
    </row>
    <row r="645" spans="2:13" ht="13">
      <c r="B645" s="151" t="s">
        <v>503</v>
      </c>
      <c r="C645" s="151" t="s">
        <v>626</v>
      </c>
      <c r="D645" s="151" t="s">
        <v>359</v>
      </c>
      <c r="E645" s="151" t="s">
        <v>360</v>
      </c>
      <c r="F645" s="151" t="s">
        <v>361</v>
      </c>
      <c r="G645" s="151" t="b">
        <v>0</v>
      </c>
      <c r="H645" s="151" t="s">
        <v>39</v>
      </c>
      <c r="I645" s="151">
        <v>1.1000000000000001</v>
      </c>
      <c r="J645" s="151">
        <f>VALUE(_xlfn.IFS(Table242[[#This Row],[Temperatures Delivered]]="Cold Only", "1", Table242[[#This Row],[Temperatures Delivered]]="Cook (ambient) &amp; Cold", "2",Table242[[#This Row],[Temperatures Delivered]]="Hot &amp; Cold", "3"))</f>
        <v>3</v>
      </c>
      <c r="K645" s="152">
        <v>40242</v>
      </c>
      <c r="M645" s="86"/>
    </row>
    <row r="646" spans="2:13" ht="26">
      <c r="B646" s="151" t="s">
        <v>501</v>
      </c>
      <c r="C646" s="151" t="s">
        <v>666</v>
      </c>
      <c r="D646" s="151" t="s">
        <v>359</v>
      </c>
      <c r="E646" s="151" t="s">
        <v>360</v>
      </c>
      <c r="F646" s="151" t="s">
        <v>361</v>
      </c>
      <c r="G646" s="151" t="b">
        <v>0</v>
      </c>
      <c r="H646" s="151" t="s">
        <v>725</v>
      </c>
      <c r="I646" s="151">
        <v>1.1000000000000001</v>
      </c>
      <c r="J646" s="151">
        <f>VALUE(_xlfn.IFS(Table242[[#This Row],[Temperatures Delivered]]="Cold Only", "1", Table242[[#This Row],[Temperatures Delivered]]="Cook (ambient) &amp; Cold", "2",Table242[[#This Row],[Temperatures Delivered]]="Hot &amp; Cold", "3"))</f>
        <v>2</v>
      </c>
      <c r="K646" s="152">
        <v>40449</v>
      </c>
      <c r="M646" s="86"/>
    </row>
    <row r="647" spans="2:13" ht="13">
      <c r="B647" s="151" t="s">
        <v>503</v>
      </c>
      <c r="C647" s="151" t="s">
        <v>667</v>
      </c>
      <c r="D647" s="151" t="s">
        <v>359</v>
      </c>
      <c r="E647" s="151" t="s">
        <v>360</v>
      </c>
      <c r="F647" s="151" t="s">
        <v>361</v>
      </c>
      <c r="G647" s="151" t="b">
        <v>0</v>
      </c>
      <c r="H647" s="151" t="s">
        <v>39</v>
      </c>
      <c r="I647" s="151">
        <v>1.1000000000000001</v>
      </c>
      <c r="J647" s="151">
        <f>VALUE(_xlfn.IFS(Table242[[#This Row],[Temperatures Delivered]]="Cold Only", "1", Table242[[#This Row],[Temperatures Delivered]]="Cook (ambient) &amp; Cold", "2",Table242[[#This Row],[Temperatures Delivered]]="Hot &amp; Cold", "3"))</f>
        <v>3</v>
      </c>
      <c r="K647" s="152">
        <v>40242</v>
      </c>
      <c r="M647" s="86"/>
    </row>
    <row r="648" spans="2:13" ht="13">
      <c r="B648" s="151" t="s">
        <v>503</v>
      </c>
      <c r="C648" s="151" t="s">
        <v>651</v>
      </c>
      <c r="D648" s="151" t="s">
        <v>391</v>
      </c>
      <c r="E648" s="151" t="s">
        <v>360</v>
      </c>
      <c r="F648" s="151" t="s">
        <v>361</v>
      </c>
      <c r="G648" s="151" t="b">
        <v>0</v>
      </c>
      <c r="H648" s="151" t="s">
        <v>39</v>
      </c>
      <c r="I648" s="151">
        <v>1.1000000000000001</v>
      </c>
      <c r="J648" s="151">
        <f>VALUE(_xlfn.IFS(Table242[[#This Row],[Temperatures Delivered]]="Cold Only", "1", Table242[[#This Row],[Temperatures Delivered]]="Cook (ambient) &amp; Cold", "2",Table242[[#This Row],[Temperatures Delivered]]="Hot &amp; Cold", "3"))</f>
        <v>3</v>
      </c>
      <c r="K648" s="152">
        <v>40295</v>
      </c>
      <c r="M648" s="86"/>
    </row>
    <row r="649" spans="2:13" ht="13">
      <c r="B649" s="151" t="s">
        <v>536</v>
      </c>
      <c r="C649" s="151" t="s">
        <v>526</v>
      </c>
      <c r="D649" s="151" t="s">
        <v>391</v>
      </c>
      <c r="E649" s="151" t="s">
        <v>360</v>
      </c>
      <c r="F649" s="151" t="s">
        <v>361</v>
      </c>
      <c r="G649" s="151" t="b">
        <v>0</v>
      </c>
      <c r="H649" s="151" t="s">
        <v>39</v>
      </c>
      <c r="I649" s="151">
        <v>1.1000000000000001</v>
      </c>
      <c r="J649" s="151">
        <f>VALUE(_xlfn.IFS(Table242[[#This Row],[Temperatures Delivered]]="Cold Only", "1", Table242[[#This Row],[Temperatures Delivered]]="Cook (ambient) &amp; Cold", "2",Table242[[#This Row],[Temperatures Delivered]]="Hot &amp; Cold", "3"))</f>
        <v>3</v>
      </c>
      <c r="K649" s="152">
        <v>40295</v>
      </c>
      <c r="M649" s="86"/>
    </row>
    <row r="650" spans="2:13" ht="13">
      <c r="B650" s="151" t="s">
        <v>296</v>
      </c>
      <c r="C650" s="151">
        <v>601172</v>
      </c>
      <c r="D650" s="151" t="s">
        <v>359</v>
      </c>
      <c r="E650" s="151" t="s">
        <v>360</v>
      </c>
      <c r="F650" s="151" t="s">
        <v>361</v>
      </c>
      <c r="G650" s="151" t="b">
        <v>0</v>
      </c>
      <c r="H650" s="151" t="s">
        <v>39</v>
      </c>
      <c r="I650" s="151">
        <v>0.8</v>
      </c>
      <c r="J650" s="151">
        <f>VALUE(_xlfn.IFS(Table242[[#This Row],[Temperatures Delivered]]="Cold Only", "1", Table242[[#This Row],[Temperatures Delivered]]="Cook (ambient) &amp; Cold", "2",Table242[[#This Row],[Temperatures Delivered]]="Hot &amp; Cold", "3"))</f>
        <v>3</v>
      </c>
      <c r="K650" s="152">
        <v>42033</v>
      </c>
      <c r="M650" s="86"/>
    </row>
    <row r="651" spans="2:13" ht="13">
      <c r="B651" s="151" t="s">
        <v>503</v>
      </c>
      <c r="C651" s="151" t="s">
        <v>638</v>
      </c>
      <c r="D651" s="151" t="s">
        <v>359</v>
      </c>
      <c r="E651" s="151" t="s">
        <v>360</v>
      </c>
      <c r="F651" s="151" t="s">
        <v>361</v>
      </c>
      <c r="G651" s="151" t="b">
        <v>0</v>
      </c>
      <c r="H651" s="151" t="s">
        <v>39</v>
      </c>
      <c r="I651" s="151">
        <v>1.1000000000000001</v>
      </c>
      <c r="J651" s="151">
        <f>VALUE(_xlfn.IFS(Table242[[#This Row],[Temperatures Delivered]]="Cold Only", "1", Table242[[#This Row],[Temperatures Delivered]]="Cook (ambient) &amp; Cold", "2",Table242[[#This Row],[Temperatures Delivered]]="Hot &amp; Cold", "3"))</f>
        <v>3</v>
      </c>
      <c r="K651" s="152">
        <v>40242</v>
      </c>
      <c r="M651" s="86"/>
    </row>
    <row r="652" spans="2:13" ht="13">
      <c r="B652" s="151" t="s">
        <v>503</v>
      </c>
      <c r="C652" s="151" t="s">
        <v>618</v>
      </c>
      <c r="D652" s="151" t="s">
        <v>359</v>
      </c>
      <c r="E652" s="151" t="s">
        <v>360</v>
      </c>
      <c r="F652" s="151" t="s">
        <v>361</v>
      </c>
      <c r="G652" s="151" t="b">
        <v>0</v>
      </c>
      <c r="H652" s="151" t="s">
        <v>39</v>
      </c>
      <c r="I652" s="151">
        <v>1.1000000000000001</v>
      </c>
      <c r="J652" s="151">
        <f>VALUE(_xlfn.IFS(Table242[[#This Row],[Temperatures Delivered]]="Cold Only", "1", Table242[[#This Row],[Temperatures Delivered]]="Cook (ambient) &amp; Cold", "2",Table242[[#This Row],[Temperatures Delivered]]="Hot &amp; Cold", "3"))</f>
        <v>3</v>
      </c>
      <c r="K652" s="152">
        <v>40242</v>
      </c>
      <c r="M652" s="86"/>
    </row>
    <row r="653" spans="2:13" ht="13">
      <c r="B653" s="151" t="s">
        <v>503</v>
      </c>
      <c r="C653" s="151" t="s">
        <v>521</v>
      </c>
      <c r="D653" s="151" t="s">
        <v>391</v>
      </c>
      <c r="E653" s="151" t="s">
        <v>360</v>
      </c>
      <c r="F653" s="151" t="s">
        <v>361</v>
      </c>
      <c r="G653" s="151" t="b">
        <v>0</v>
      </c>
      <c r="H653" s="151" t="s">
        <v>39</v>
      </c>
      <c r="I653" s="151">
        <v>1.1000000000000001</v>
      </c>
      <c r="J653" s="151">
        <f>VALUE(_xlfn.IFS(Table242[[#This Row],[Temperatures Delivered]]="Cold Only", "1", Table242[[#This Row],[Temperatures Delivered]]="Cook (ambient) &amp; Cold", "2",Table242[[#This Row],[Temperatures Delivered]]="Hot &amp; Cold", "3"))</f>
        <v>3</v>
      </c>
      <c r="K653" s="152">
        <v>40295</v>
      </c>
      <c r="M653" s="86"/>
    </row>
    <row r="654" spans="2:13" ht="13">
      <c r="B654" s="151" t="s">
        <v>501</v>
      </c>
      <c r="C654" s="151" t="s">
        <v>638</v>
      </c>
      <c r="D654" s="151" t="s">
        <v>391</v>
      </c>
      <c r="E654" s="151" t="s">
        <v>360</v>
      </c>
      <c r="F654" s="151" t="s">
        <v>361</v>
      </c>
      <c r="G654" s="151" t="b">
        <v>0</v>
      </c>
      <c r="H654" s="151" t="s">
        <v>39</v>
      </c>
      <c r="I654" s="151">
        <v>1.1000000000000001</v>
      </c>
      <c r="J654" s="151">
        <f>VALUE(_xlfn.IFS(Table242[[#This Row],[Temperatures Delivered]]="Cold Only", "1", Table242[[#This Row],[Temperatures Delivered]]="Cook (ambient) &amp; Cold", "2",Table242[[#This Row],[Temperatures Delivered]]="Hot &amp; Cold", "3"))</f>
        <v>3</v>
      </c>
      <c r="K654" s="152">
        <v>40295</v>
      </c>
      <c r="M654" s="86"/>
    </row>
    <row r="655" spans="2:13" ht="13">
      <c r="B655" s="151" t="s">
        <v>514</v>
      </c>
      <c r="C655" s="151" t="s">
        <v>363</v>
      </c>
      <c r="D655" s="151" t="s">
        <v>359</v>
      </c>
      <c r="E655" s="151" t="s">
        <v>360</v>
      </c>
      <c r="F655" s="151" t="s">
        <v>361</v>
      </c>
      <c r="G655" s="151" t="b">
        <v>0</v>
      </c>
      <c r="H655" s="151" t="s">
        <v>39</v>
      </c>
      <c r="I655" s="151">
        <v>0.9</v>
      </c>
      <c r="J655" s="151">
        <f>VALUE(_xlfn.IFS(Table242[[#This Row],[Temperatures Delivered]]="Cold Only", "1", Table242[[#This Row],[Temperatures Delivered]]="Cook (ambient) &amp; Cold", "2",Table242[[#This Row],[Temperatures Delivered]]="Hot &amp; Cold", "3"))</f>
        <v>3</v>
      </c>
      <c r="K655" s="152">
        <v>40680</v>
      </c>
      <c r="M655" s="86"/>
    </row>
    <row r="656" spans="2:13" ht="13">
      <c r="B656" s="151" t="s">
        <v>297</v>
      </c>
      <c r="C656" s="151">
        <v>601160</v>
      </c>
      <c r="D656" s="151" t="s">
        <v>359</v>
      </c>
      <c r="E656" s="151" t="s">
        <v>360</v>
      </c>
      <c r="F656" s="151" t="s">
        <v>361</v>
      </c>
      <c r="G656" s="151" t="b">
        <v>0</v>
      </c>
      <c r="H656" s="151" t="s">
        <v>39</v>
      </c>
      <c r="I656" s="151">
        <v>0.8</v>
      </c>
      <c r="J656" s="151">
        <f>VALUE(_xlfn.IFS(Table242[[#This Row],[Temperatures Delivered]]="Cold Only", "1", Table242[[#This Row],[Temperatures Delivered]]="Cook (ambient) &amp; Cold", "2",Table242[[#This Row],[Temperatures Delivered]]="Hot &amp; Cold", "3"))</f>
        <v>3</v>
      </c>
      <c r="K656" s="152">
        <v>41887</v>
      </c>
      <c r="M656" s="86"/>
    </row>
    <row r="657" spans="2:13" ht="13">
      <c r="B657" s="151" t="s">
        <v>297</v>
      </c>
      <c r="C657" s="151">
        <v>601089</v>
      </c>
      <c r="D657" s="151" t="s">
        <v>359</v>
      </c>
      <c r="E657" s="151" t="s">
        <v>360</v>
      </c>
      <c r="F657" s="151" t="s">
        <v>361</v>
      </c>
      <c r="G657" s="151" t="b">
        <v>0</v>
      </c>
      <c r="H657" s="151" t="s">
        <v>39</v>
      </c>
      <c r="I657" s="151">
        <v>0.8</v>
      </c>
      <c r="J657" s="151">
        <f>VALUE(_xlfn.IFS(Table242[[#This Row],[Temperatures Delivered]]="Cold Only", "1", Table242[[#This Row],[Temperatures Delivered]]="Cook (ambient) &amp; Cold", "2",Table242[[#This Row],[Temperatures Delivered]]="Hot &amp; Cold", "3"))</f>
        <v>3</v>
      </c>
      <c r="K657" s="152">
        <v>42033</v>
      </c>
      <c r="M657" s="86"/>
    </row>
    <row r="658" spans="2:13" ht="13">
      <c r="B658" s="151" t="s">
        <v>501</v>
      </c>
      <c r="C658" s="151" t="s">
        <v>520</v>
      </c>
      <c r="D658" s="151" t="s">
        <v>359</v>
      </c>
      <c r="E658" s="151" t="s">
        <v>360</v>
      </c>
      <c r="F658" s="151" t="s">
        <v>361</v>
      </c>
      <c r="G658" s="151" t="b">
        <v>0</v>
      </c>
      <c r="H658" s="151" t="s">
        <v>39</v>
      </c>
      <c r="I658" s="151">
        <v>1.1000000000000001</v>
      </c>
      <c r="J658" s="151">
        <f>VALUE(_xlfn.IFS(Table242[[#This Row],[Temperatures Delivered]]="Cold Only", "1", Table242[[#This Row],[Temperatures Delivered]]="Cook (ambient) &amp; Cold", "2",Table242[[#This Row],[Temperatures Delivered]]="Hot &amp; Cold", "3"))</f>
        <v>3</v>
      </c>
      <c r="K658" s="152">
        <v>40295</v>
      </c>
      <c r="M658" s="86"/>
    </row>
    <row r="659" spans="2:13" ht="13">
      <c r="B659" s="151" t="s">
        <v>297</v>
      </c>
      <c r="C659" s="151">
        <v>601166</v>
      </c>
      <c r="D659" s="151" t="s">
        <v>359</v>
      </c>
      <c r="E659" s="151" t="s">
        <v>360</v>
      </c>
      <c r="F659" s="151" t="s">
        <v>361</v>
      </c>
      <c r="G659" s="151" t="b">
        <v>0</v>
      </c>
      <c r="H659" s="151" t="s">
        <v>39</v>
      </c>
      <c r="I659" s="151">
        <v>0.8</v>
      </c>
      <c r="J659" s="151">
        <f>VALUE(_xlfn.IFS(Table242[[#This Row],[Temperatures Delivered]]="Cold Only", "1", Table242[[#This Row],[Temperatures Delivered]]="Cook (ambient) &amp; Cold", "2",Table242[[#This Row],[Temperatures Delivered]]="Hot &amp; Cold", "3"))</f>
        <v>3</v>
      </c>
      <c r="K659" s="152">
        <v>42033</v>
      </c>
      <c r="M659" s="86"/>
    </row>
    <row r="660" spans="2:13" ht="13">
      <c r="B660" s="151" t="s">
        <v>297</v>
      </c>
      <c r="C660" s="151">
        <v>601132</v>
      </c>
      <c r="D660" s="151" t="s">
        <v>359</v>
      </c>
      <c r="E660" s="151" t="s">
        <v>360</v>
      </c>
      <c r="F660" s="151" t="s">
        <v>361</v>
      </c>
      <c r="G660" s="151" t="b">
        <v>0</v>
      </c>
      <c r="H660" s="151" t="s">
        <v>39</v>
      </c>
      <c r="I660" s="151">
        <v>0.7</v>
      </c>
      <c r="J660" s="151">
        <f>VALUE(_xlfn.IFS(Table242[[#This Row],[Temperatures Delivered]]="Cold Only", "1", Table242[[#This Row],[Temperatures Delivered]]="Cook (ambient) &amp; Cold", "2",Table242[[#This Row],[Temperatures Delivered]]="Hot &amp; Cold", "3"))</f>
        <v>3</v>
      </c>
      <c r="K660" s="152">
        <v>41899</v>
      </c>
      <c r="M660" s="86"/>
    </row>
    <row r="661" spans="2:13" ht="13">
      <c r="B661" s="151" t="s">
        <v>503</v>
      </c>
      <c r="C661" s="151" t="s">
        <v>658</v>
      </c>
      <c r="D661" s="151" t="s">
        <v>359</v>
      </c>
      <c r="E661" s="151" t="s">
        <v>360</v>
      </c>
      <c r="F661" s="151" t="s">
        <v>361</v>
      </c>
      <c r="G661" s="151" t="b">
        <v>0</v>
      </c>
      <c r="H661" s="151" t="s">
        <v>39</v>
      </c>
      <c r="I661" s="151">
        <v>1.1000000000000001</v>
      </c>
      <c r="J661" s="151">
        <f>VALUE(_xlfn.IFS(Table242[[#This Row],[Temperatures Delivered]]="Cold Only", "1", Table242[[#This Row],[Temperatures Delivered]]="Cook (ambient) &amp; Cold", "2",Table242[[#This Row],[Temperatures Delivered]]="Hot &amp; Cold", "3"))</f>
        <v>3</v>
      </c>
      <c r="K661" s="152">
        <v>40242</v>
      </c>
      <c r="M661" s="86"/>
    </row>
    <row r="662" spans="2:13" ht="13">
      <c r="B662" s="151" t="s">
        <v>296</v>
      </c>
      <c r="C662" s="151">
        <v>601155</v>
      </c>
      <c r="D662" s="151" t="s">
        <v>359</v>
      </c>
      <c r="E662" s="151" t="s">
        <v>360</v>
      </c>
      <c r="F662" s="151" t="s">
        <v>361</v>
      </c>
      <c r="G662" s="151" t="b">
        <v>0</v>
      </c>
      <c r="H662" s="151" t="s">
        <v>39</v>
      </c>
      <c r="I662" s="151">
        <v>0.8</v>
      </c>
      <c r="J662" s="151">
        <f>VALUE(_xlfn.IFS(Table242[[#This Row],[Temperatures Delivered]]="Cold Only", "1", Table242[[#This Row],[Temperatures Delivered]]="Cook (ambient) &amp; Cold", "2",Table242[[#This Row],[Temperatures Delivered]]="Hot &amp; Cold", "3"))</f>
        <v>3</v>
      </c>
      <c r="K662" s="152">
        <v>42033</v>
      </c>
      <c r="M662" s="86"/>
    </row>
    <row r="663" spans="2:13" ht="13">
      <c r="B663" s="151" t="s">
        <v>514</v>
      </c>
      <c r="C663" s="151" t="s">
        <v>561</v>
      </c>
      <c r="D663" s="151" t="s">
        <v>359</v>
      </c>
      <c r="E663" s="151" t="s">
        <v>360</v>
      </c>
      <c r="F663" s="151" t="s">
        <v>361</v>
      </c>
      <c r="G663" s="151" t="b">
        <v>0</v>
      </c>
      <c r="H663" s="151" t="s">
        <v>39</v>
      </c>
      <c r="I663" s="151">
        <v>0.9</v>
      </c>
      <c r="J663" s="151">
        <f>VALUE(_xlfn.IFS(Table242[[#This Row],[Temperatures Delivered]]="Cold Only", "1", Table242[[#This Row],[Temperatures Delivered]]="Cook (ambient) &amp; Cold", "2",Table242[[#This Row],[Temperatures Delivered]]="Hot &amp; Cold", "3"))</f>
        <v>3</v>
      </c>
      <c r="K663" s="152">
        <v>40680</v>
      </c>
      <c r="M663" s="86"/>
    </row>
    <row r="664" spans="2:13" ht="39">
      <c r="B664" s="151" t="s">
        <v>546</v>
      </c>
      <c r="C664" s="151" t="s">
        <v>565</v>
      </c>
      <c r="D664" s="151" t="s">
        <v>359</v>
      </c>
      <c r="E664" s="151" t="s">
        <v>360</v>
      </c>
      <c r="F664" s="151" t="s">
        <v>361</v>
      </c>
      <c r="G664" s="151" t="b">
        <v>0</v>
      </c>
      <c r="H664" s="151" t="s">
        <v>39</v>
      </c>
      <c r="I664" s="151">
        <v>0.9</v>
      </c>
      <c r="J664" s="151">
        <f>VALUE(_xlfn.IFS(Table242[[#This Row],[Temperatures Delivered]]="Cold Only", "1", Table242[[#This Row],[Temperatures Delivered]]="Cook (ambient) &amp; Cold", "2",Table242[[#This Row],[Temperatures Delivered]]="Hot &amp; Cold", "3"))</f>
        <v>3</v>
      </c>
      <c r="K664" s="152">
        <v>40672</v>
      </c>
      <c r="M664" s="86"/>
    </row>
    <row r="665" spans="2:13" ht="13">
      <c r="B665" s="151" t="s">
        <v>362</v>
      </c>
      <c r="C665" s="151" t="s">
        <v>570</v>
      </c>
      <c r="D665" s="151" t="s">
        <v>359</v>
      </c>
      <c r="E665" s="151" t="s">
        <v>360</v>
      </c>
      <c r="F665" s="151" t="s">
        <v>361</v>
      </c>
      <c r="G665" s="151" t="b">
        <v>0</v>
      </c>
      <c r="H665" s="151" t="s">
        <v>39</v>
      </c>
      <c r="I665" s="151">
        <v>0.9</v>
      </c>
      <c r="J665" s="151">
        <f>VALUE(_xlfn.IFS(Table242[[#This Row],[Temperatures Delivered]]="Cold Only", "1", Table242[[#This Row],[Temperatures Delivered]]="Cook (ambient) &amp; Cold", "2",Table242[[#This Row],[Temperatures Delivered]]="Hot &amp; Cold", "3"))</f>
        <v>3</v>
      </c>
      <c r="K665" s="152">
        <v>40672</v>
      </c>
      <c r="M665" s="86"/>
    </row>
    <row r="666" spans="2:13" ht="13">
      <c r="B666" s="151" t="s">
        <v>507</v>
      </c>
      <c r="C666" s="151" t="s">
        <v>526</v>
      </c>
      <c r="D666" s="151" t="s">
        <v>391</v>
      </c>
      <c r="E666" s="151" t="s">
        <v>360</v>
      </c>
      <c r="F666" s="151" t="s">
        <v>361</v>
      </c>
      <c r="G666" s="151" t="b">
        <v>0</v>
      </c>
      <c r="H666" s="151" t="s">
        <v>39</v>
      </c>
      <c r="I666" s="151">
        <v>1.1000000000000001</v>
      </c>
      <c r="J666" s="151">
        <f>VALUE(_xlfn.IFS(Table242[[#This Row],[Temperatures Delivered]]="Cold Only", "1", Table242[[#This Row],[Temperatures Delivered]]="Cook (ambient) &amp; Cold", "2",Table242[[#This Row],[Temperatures Delivered]]="Hot &amp; Cold", "3"))</f>
        <v>3</v>
      </c>
      <c r="K666" s="152">
        <v>40295</v>
      </c>
      <c r="M666" s="86"/>
    </row>
    <row r="667" spans="2:13" ht="13">
      <c r="B667" s="151" t="s">
        <v>297</v>
      </c>
      <c r="C667" s="151">
        <v>601000</v>
      </c>
      <c r="D667" s="151" t="s">
        <v>359</v>
      </c>
      <c r="E667" s="151" t="s">
        <v>360</v>
      </c>
      <c r="F667" s="151" t="s">
        <v>361</v>
      </c>
      <c r="G667" s="151" t="b">
        <v>0</v>
      </c>
      <c r="H667" s="151" t="s">
        <v>39</v>
      </c>
      <c r="I667" s="151">
        <v>0.8</v>
      </c>
      <c r="J667" s="151">
        <f>VALUE(_xlfn.IFS(Table242[[#This Row],[Temperatures Delivered]]="Cold Only", "1", Table242[[#This Row],[Temperatures Delivered]]="Cook (ambient) &amp; Cold", "2",Table242[[#This Row],[Temperatures Delivered]]="Hot &amp; Cold", "3"))</f>
        <v>3</v>
      </c>
      <c r="K667" s="152">
        <v>42033</v>
      </c>
      <c r="M667" s="86"/>
    </row>
    <row r="668" spans="2:13" ht="13">
      <c r="B668" s="151" t="s">
        <v>362</v>
      </c>
      <c r="C668" s="151" t="s">
        <v>558</v>
      </c>
      <c r="D668" s="151" t="s">
        <v>359</v>
      </c>
      <c r="E668" s="151" t="s">
        <v>360</v>
      </c>
      <c r="F668" s="151" t="s">
        <v>361</v>
      </c>
      <c r="G668" s="151" t="b">
        <v>0</v>
      </c>
      <c r="H668" s="151" t="s">
        <v>39</v>
      </c>
      <c r="I668" s="151">
        <v>0.9</v>
      </c>
      <c r="J668" s="151">
        <f>VALUE(_xlfn.IFS(Table242[[#This Row],[Temperatures Delivered]]="Cold Only", "1", Table242[[#This Row],[Temperatures Delivered]]="Cook (ambient) &amp; Cold", "2",Table242[[#This Row],[Temperatures Delivered]]="Hot &amp; Cold", "3"))</f>
        <v>3</v>
      </c>
      <c r="K668" s="152">
        <v>40672</v>
      </c>
      <c r="M668" s="86"/>
    </row>
    <row r="669" spans="2:13" ht="13">
      <c r="B669" s="151" t="s">
        <v>297</v>
      </c>
      <c r="C669" s="151">
        <v>900128</v>
      </c>
      <c r="D669" s="151" t="s">
        <v>359</v>
      </c>
      <c r="E669" s="151" t="s">
        <v>360</v>
      </c>
      <c r="F669" s="151" t="s">
        <v>361</v>
      </c>
      <c r="G669" s="151" t="b">
        <v>0</v>
      </c>
      <c r="H669" s="151" t="s">
        <v>39</v>
      </c>
      <c r="I669" s="151">
        <v>1.2</v>
      </c>
      <c r="J669" s="151">
        <f>VALUE(_xlfn.IFS(Table242[[#This Row],[Temperatures Delivered]]="Cold Only", "1", Table242[[#This Row],[Temperatures Delivered]]="Cook (ambient) &amp; Cold", "2",Table242[[#This Row],[Temperatures Delivered]]="Hot &amp; Cold", "3"))</f>
        <v>3</v>
      </c>
      <c r="K669" s="152">
        <v>40469</v>
      </c>
      <c r="M669" s="86"/>
    </row>
    <row r="670" spans="2:13" ht="13">
      <c r="B670" s="151" t="s">
        <v>505</v>
      </c>
      <c r="C670" s="151" t="s">
        <v>561</v>
      </c>
      <c r="D670" s="151" t="s">
        <v>359</v>
      </c>
      <c r="E670" s="151" t="s">
        <v>360</v>
      </c>
      <c r="F670" s="151" t="s">
        <v>361</v>
      </c>
      <c r="G670" s="151" t="b">
        <v>0</v>
      </c>
      <c r="H670" s="151" t="s">
        <v>39</v>
      </c>
      <c r="I670" s="151">
        <v>0.9</v>
      </c>
      <c r="J670" s="151">
        <f>VALUE(_xlfn.IFS(Table242[[#This Row],[Temperatures Delivered]]="Cold Only", "1", Table242[[#This Row],[Temperatures Delivered]]="Cook (ambient) &amp; Cold", "2",Table242[[#This Row],[Temperatures Delivered]]="Hot &amp; Cold", "3"))</f>
        <v>3</v>
      </c>
      <c r="K670" s="152">
        <v>40672</v>
      </c>
      <c r="M670" s="86"/>
    </row>
    <row r="671" spans="2:13" ht="13">
      <c r="B671" s="151" t="s">
        <v>536</v>
      </c>
      <c r="C671" s="151" t="s">
        <v>564</v>
      </c>
      <c r="D671" s="151" t="s">
        <v>391</v>
      </c>
      <c r="E671" s="151" t="s">
        <v>360</v>
      </c>
      <c r="F671" s="151" t="s">
        <v>361</v>
      </c>
      <c r="G671" s="151" t="b">
        <v>0</v>
      </c>
      <c r="H671" s="151" t="s">
        <v>39</v>
      </c>
      <c r="I671" s="151">
        <v>1.1000000000000001</v>
      </c>
      <c r="J671" s="151">
        <f>VALUE(_xlfn.IFS(Table242[[#This Row],[Temperatures Delivered]]="Cold Only", "1", Table242[[#This Row],[Temperatures Delivered]]="Cook (ambient) &amp; Cold", "2",Table242[[#This Row],[Temperatures Delivered]]="Hot &amp; Cold", "3"))</f>
        <v>3</v>
      </c>
      <c r="K671" s="152">
        <v>40295</v>
      </c>
      <c r="M671" s="86"/>
    </row>
    <row r="672" spans="2:13" ht="13">
      <c r="B672" s="151" t="s">
        <v>297</v>
      </c>
      <c r="C672" s="151">
        <v>601167</v>
      </c>
      <c r="D672" s="151" t="s">
        <v>359</v>
      </c>
      <c r="E672" s="151" t="s">
        <v>360</v>
      </c>
      <c r="F672" s="151" t="s">
        <v>361</v>
      </c>
      <c r="G672" s="151" t="b">
        <v>0</v>
      </c>
      <c r="H672" s="151" t="s">
        <v>39</v>
      </c>
      <c r="I672" s="151">
        <v>0.8</v>
      </c>
      <c r="J672" s="151">
        <f>VALUE(_xlfn.IFS(Table242[[#This Row],[Temperatures Delivered]]="Cold Only", "1", Table242[[#This Row],[Temperatures Delivered]]="Cook (ambient) &amp; Cold", "2",Table242[[#This Row],[Temperatures Delivered]]="Hot &amp; Cold", "3"))</f>
        <v>3</v>
      </c>
      <c r="K672" s="152">
        <v>42033</v>
      </c>
      <c r="M672" s="86"/>
    </row>
    <row r="673" spans="2:13" ht="13">
      <c r="B673" s="151" t="s">
        <v>59</v>
      </c>
      <c r="C673" s="151" t="s">
        <v>561</v>
      </c>
      <c r="D673" s="151" t="s">
        <v>359</v>
      </c>
      <c r="E673" s="151" t="s">
        <v>360</v>
      </c>
      <c r="F673" s="151" t="s">
        <v>361</v>
      </c>
      <c r="G673" s="151" t="b">
        <v>0</v>
      </c>
      <c r="H673" s="151" t="s">
        <v>39</v>
      </c>
      <c r="I673" s="151">
        <v>0.9</v>
      </c>
      <c r="J673" s="151">
        <f>VALUE(_xlfn.IFS(Table242[[#This Row],[Temperatures Delivered]]="Cold Only", "1", Table242[[#This Row],[Temperatures Delivered]]="Cook (ambient) &amp; Cold", "2",Table242[[#This Row],[Temperatures Delivered]]="Hot &amp; Cold", "3"))</f>
        <v>3</v>
      </c>
      <c r="K673" s="152">
        <v>40680</v>
      </c>
      <c r="M673" s="86"/>
    </row>
    <row r="674" spans="2:13" ht="13">
      <c r="B674" s="151" t="s">
        <v>507</v>
      </c>
      <c r="C674" s="151" t="s">
        <v>597</v>
      </c>
      <c r="D674" s="151" t="s">
        <v>359</v>
      </c>
      <c r="E674" s="151" t="s">
        <v>360</v>
      </c>
      <c r="F674" s="151" t="s">
        <v>361</v>
      </c>
      <c r="G674" s="151" t="b">
        <v>0</v>
      </c>
      <c r="H674" s="151" t="s">
        <v>39</v>
      </c>
      <c r="I674" s="151">
        <v>1.1000000000000001</v>
      </c>
      <c r="J674" s="151">
        <f>VALUE(_xlfn.IFS(Table242[[#This Row],[Temperatures Delivered]]="Cold Only", "1", Table242[[#This Row],[Temperatures Delivered]]="Cook (ambient) &amp; Cold", "2",Table242[[#This Row],[Temperatures Delivered]]="Hot &amp; Cold", "3"))</f>
        <v>3</v>
      </c>
      <c r="K674" s="152">
        <v>40295</v>
      </c>
      <c r="M674" s="86"/>
    </row>
    <row r="675" spans="2:13" ht="13">
      <c r="B675" s="151" t="s">
        <v>503</v>
      </c>
      <c r="C675" s="151" t="s">
        <v>562</v>
      </c>
      <c r="D675" s="151" t="s">
        <v>359</v>
      </c>
      <c r="E675" s="151" t="s">
        <v>360</v>
      </c>
      <c r="F675" s="151" t="s">
        <v>361</v>
      </c>
      <c r="G675" s="151" t="b">
        <v>0</v>
      </c>
      <c r="H675" s="151" t="s">
        <v>39</v>
      </c>
      <c r="I675" s="151">
        <v>1.1000000000000001</v>
      </c>
      <c r="J675" s="151">
        <f>VALUE(_xlfn.IFS(Table242[[#This Row],[Temperatures Delivered]]="Cold Only", "1", Table242[[#This Row],[Temperatures Delivered]]="Cook (ambient) &amp; Cold", "2",Table242[[#This Row],[Temperatures Delivered]]="Hot &amp; Cold", "3"))</f>
        <v>3</v>
      </c>
      <c r="K675" s="152">
        <v>40242</v>
      </c>
      <c r="M675" s="86"/>
    </row>
    <row r="676" spans="2:13" ht="13">
      <c r="B676" s="151" t="s">
        <v>507</v>
      </c>
      <c r="C676" s="151" t="s">
        <v>577</v>
      </c>
      <c r="D676" s="151" t="s">
        <v>359</v>
      </c>
      <c r="E676" s="151" t="s">
        <v>360</v>
      </c>
      <c r="F676" s="151" t="s">
        <v>361</v>
      </c>
      <c r="G676" s="151" t="b">
        <v>0</v>
      </c>
      <c r="H676" s="151" t="s">
        <v>39</v>
      </c>
      <c r="I676" s="151">
        <v>1.1000000000000001</v>
      </c>
      <c r="J676" s="151">
        <f>VALUE(_xlfn.IFS(Table242[[#This Row],[Temperatures Delivered]]="Cold Only", "1", Table242[[#This Row],[Temperatures Delivered]]="Cook (ambient) &amp; Cold", "2",Table242[[#This Row],[Temperatures Delivered]]="Hot &amp; Cold", "3"))</f>
        <v>3</v>
      </c>
      <c r="K676" s="152">
        <v>40295</v>
      </c>
      <c r="M676" s="86"/>
    </row>
    <row r="677" spans="2:13" ht="13">
      <c r="B677" s="151" t="s">
        <v>507</v>
      </c>
      <c r="C677" s="151" t="s">
        <v>585</v>
      </c>
      <c r="D677" s="151" t="s">
        <v>391</v>
      </c>
      <c r="E677" s="151" t="s">
        <v>360</v>
      </c>
      <c r="F677" s="151" t="s">
        <v>361</v>
      </c>
      <c r="G677" s="151" t="b">
        <v>0</v>
      </c>
      <c r="H677" s="151" t="s">
        <v>39</v>
      </c>
      <c r="I677" s="151">
        <v>1.1000000000000001</v>
      </c>
      <c r="J677" s="151">
        <f>VALUE(_xlfn.IFS(Table242[[#This Row],[Temperatures Delivered]]="Cold Only", "1", Table242[[#This Row],[Temperatures Delivered]]="Cook (ambient) &amp; Cold", "2",Table242[[#This Row],[Temperatures Delivered]]="Hot &amp; Cold", "3"))</f>
        <v>3</v>
      </c>
      <c r="K677" s="152">
        <v>40295</v>
      </c>
      <c r="M677" s="86"/>
    </row>
    <row r="678" spans="2:13" ht="13">
      <c r="B678" s="151" t="s">
        <v>501</v>
      </c>
      <c r="C678" s="151" t="s">
        <v>597</v>
      </c>
      <c r="D678" s="151" t="s">
        <v>359</v>
      </c>
      <c r="E678" s="151" t="s">
        <v>360</v>
      </c>
      <c r="F678" s="151" t="s">
        <v>361</v>
      </c>
      <c r="G678" s="151" t="b">
        <v>0</v>
      </c>
      <c r="H678" s="151" t="s">
        <v>39</v>
      </c>
      <c r="I678" s="151">
        <v>1.1000000000000001</v>
      </c>
      <c r="J678" s="151">
        <f>VALUE(_xlfn.IFS(Table242[[#This Row],[Temperatures Delivered]]="Cold Only", "1", Table242[[#This Row],[Temperatures Delivered]]="Cook (ambient) &amp; Cold", "2",Table242[[#This Row],[Temperatures Delivered]]="Hot &amp; Cold", "3"))</f>
        <v>3</v>
      </c>
      <c r="K678" s="152">
        <v>40295</v>
      </c>
      <c r="M678" s="86"/>
    </row>
    <row r="679" spans="2:13" ht="13">
      <c r="B679" s="151" t="s">
        <v>370</v>
      </c>
      <c r="C679" s="151" t="s">
        <v>668</v>
      </c>
      <c r="D679" s="151" t="s">
        <v>359</v>
      </c>
      <c r="E679" s="151" t="s">
        <v>360</v>
      </c>
      <c r="F679" s="151" t="s">
        <v>361</v>
      </c>
      <c r="G679" s="151" t="b">
        <v>0</v>
      </c>
      <c r="H679" s="151" t="s">
        <v>39</v>
      </c>
      <c r="I679" s="151">
        <v>0.8</v>
      </c>
      <c r="J679" s="151">
        <f>VALUE(_xlfn.IFS(Table242[[#This Row],[Temperatures Delivered]]="Cold Only", "1", Table242[[#This Row],[Temperatures Delivered]]="Cook (ambient) &amp; Cold", "2",Table242[[#This Row],[Temperatures Delivered]]="Hot &amp; Cold", "3"))</f>
        <v>3</v>
      </c>
      <c r="K679" s="152">
        <v>42033</v>
      </c>
      <c r="M679" s="86"/>
    </row>
    <row r="680" spans="2:13" ht="39">
      <c r="B680" s="151" t="s">
        <v>546</v>
      </c>
      <c r="C680" s="151" t="s">
        <v>570</v>
      </c>
      <c r="D680" s="151" t="s">
        <v>359</v>
      </c>
      <c r="E680" s="151" t="s">
        <v>360</v>
      </c>
      <c r="F680" s="151" t="s">
        <v>361</v>
      </c>
      <c r="G680" s="151" t="b">
        <v>0</v>
      </c>
      <c r="H680" s="151" t="s">
        <v>39</v>
      </c>
      <c r="I680" s="151">
        <v>0.9</v>
      </c>
      <c r="J680" s="151">
        <f>VALUE(_xlfn.IFS(Table242[[#This Row],[Temperatures Delivered]]="Cold Only", "1", Table242[[#This Row],[Temperatures Delivered]]="Cook (ambient) &amp; Cold", "2",Table242[[#This Row],[Temperatures Delivered]]="Hot &amp; Cold", "3"))</f>
        <v>3</v>
      </c>
      <c r="K680" s="152">
        <v>40672</v>
      </c>
      <c r="M680" s="86"/>
    </row>
    <row r="681" spans="2:13" ht="13">
      <c r="B681" s="151" t="s">
        <v>501</v>
      </c>
      <c r="C681" s="151" t="s">
        <v>605</v>
      </c>
      <c r="D681" s="151" t="s">
        <v>359</v>
      </c>
      <c r="E681" s="151" t="s">
        <v>360</v>
      </c>
      <c r="F681" s="151" t="s">
        <v>361</v>
      </c>
      <c r="G681" s="151" t="b">
        <v>0</v>
      </c>
      <c r="H681" s="151" t="s">
        <v>39</v>
      </c>
      <c r="I681" s="151">
        <v>1.1000000000000001</v>
      </c>
      <c r="J681" s="151">
        <f>VALUE(_xlfn.IFS(Table242[[#This Row],[Temperatures Delivered]]="Cold Only", "1", Table242[[#This Row],[Temperatures Delivered]]="Cook (ambient) &amp; Cold", "2",Table242[[#This Row],[Temperatures Delivered]]="Hot &amp; Cold", "3"))</f>
        <v>3</v>
      </c>
      <c r="K681" s="152">
        <v>40295</v>
      </c>
      <c r="M681" s="86"/>
    </row>
    <row r="682" spans="2:13" ht="13">
      <c r="B682" s="151" t="s">
        <v>501</v>
      </c>
      <c r="C682" s="151" t="s">
        <v>633</v>
      </c>
      <c r="D682" s="151" t="s">
        <v>359</v>
      </c>
      <c r="E682" s="151" t="s">
        <v>360</v>
      </c>
      <c r="F682" s="151" t="s">
        <v>361</v>
      </c>
      <c r="G682" s="151" t="b">
        <v>0</v>
      </c>
      <c r="H682" s="151" t="s">
        <v>39</v>
      </c>
      <c r="I682" s="151">
        <v>1.1000000000000001</v>
      </c>
      <c r="J682" s="151">
        <f>VALUE(_xlfn.IFS(Table242[[#This Row],[Temperatures Delivered]]="Cold Only", "1", Table242[[#This Row],[Temperatures Delivered]]="Cook (ambient) &amp; Cold", "2",Table242[[#This Row],[Temperatures Delivered]]="Hot &amp; Cold", "3"))</f>
        <v>3</v>
      </c>
      <c r="K682" s="152">
        <v>40295</v>
      </c>
      <c r="M682" s="86"/>
    </row>
    <row r="683" spans="2:13" ht="13">
      <c r="B683" s="151" t="s">
        <v>501</v>
      </c>
      <c r="C683" s="151" t="s">
        <v>632</v>
      </c>
      <c r="D683" s="151" t="s">
        <v>359</v>
      </c>
      <c r="E683" s="151" t="s">
        <v>360</v>
      </c>
      <c r="F683" s="151" t="s">
        <v>361</v>
      </c>
      <c r="G683" s="151" t="b">
        <v>0</v>
      </c>
      <c r="H683" s="151" t="s">
        <v>39</v>
      </c>
      <c r="I683" s="151">
        <v>1.1000000000000001</v>
      </c>
      <c r="J683" s="151">
        <f>VALUE(_xlfn.IFS(Table242[[#This Row],[Temperatures Delivered]]="Cold Only", "1", Table242[[#This Row],[Temperatures Delivered]]="Cook (ambient) &amp; Cold", "2",Table242[[#This Row],[Temperatures Delivered]]="Hot &amp; Cold", "3"))</f>
        <v>3</v>
      </c>
      <c r="K683" s="152">
        <v>40295</v>
      </c>
      <c r="M683" s="86"/>
    </row>
    <row r="684" spans="2:13" ht="13">
      <c r="B684" s="151" t="s">
        <v>507</v>
      </c>
      <c r="C684" s="151" t="s">
        <v>573</v>
      </c>
      <c r="D684" s="151" t="s">
        <v>359</v>
      </c>
      <c r="E684" s="151" t="s">
        <v>360</v>
      </c>
      <c r="F684" s="151" t="s">
        <v>361</v>
      </c>
      <c r="G684" s="151" t="b">
        <v>0</v>
      </c>
      <c r="H684" s="151" t="s">
        <v>39</v>
      </c>
      <c r="I684" s="151">
        <v>1.1000000000000001</v>
      </c>
      <c r="J684" s="151">
        <f>VALUE(_xlfn.IFS(Table242[[#This Row],[Temperatures Delivered]]="Cold Only", "1", Table242[[#This Row],[Temperatures Delivered]]="Cook (ambient) &amp; Cold", "2",Table242[[#This Row],[Temperatures Delivered]]="Hot &amp; Cold", "3"))</f>
        <v>3</v>
      </c>
      <c r="K684" s="152">
        <v>40295</v>
      </c>
      <c r="M684" s="86"/>
    </row>
    <row r="685" spans="2:13" ht="13">
      <c r="B685" s="151" t="s">
        <v>501</v>
      </c>
      <c r="C685" s="151" t="s">
        <v>528</v>
      </c>
      <c r="D685" s="151" t="s">
        <v>391</v>
      </c>
      <c r="E685" s="151" t="s">
        <v>360</v>
      </c>
      <c r="F685" s="151" t="s">
        <v>361</v>
      </c>
      <c r="G685" s="151" t="b">
        <v>0</v>
      </c>
      <c r="H685" s="151" t="s">
        <v>39</v>
      </c>
      <c r="I685" s="151">
        <v>1.1000000000000001</v>
      </c>
      <c r="J685" s="151">
        <f>VALUE(_xlfn.IFS(Table242[[#This Row],[Temperatures Delivered]]="Cold Only", "1", Table242[[#This Row],[Temperatures Delivered]]="Cook (ambient) &amp; Cold", "2",Table242[[#This Row],[Temperatures Delivered]]="Hot &amp; Cold", "3"))</f>
        <v>3</v>
      </c>
      <c r="K685" s="152">
        <v>40295</v>
      </c>
      <c r="M685" s="86"/>
    </row>
    <row r="686" spans="2:13" ht="13">
      <c r="B686" s="151" t="s">
        <v>362</v>
      </c>
      <c r="C686" s="151" t="s">
        <v>589</v>
      </c>
      <c r="D686" s="151" t="s">
        <v>359</v>
      </c>
      <c r="E686" s="151" t="s">
        <v>360</v>
      </c>
      <c r="F686" s="151" t="s">
        <v>361</v>
      </c>
      <c r="G686" s="151" t="b">
        <v>0</v>
      </c>
      <c r="H686" s="151" t="s">
        <v>39</v>
      </c>
      <c r="I686" s="151">
        <v>0.9</v>
      </c>
      <c r="J686" s="151">
        <f>VALUE(_xlfn.IFS(Table242[[#This Row],[Temperatures Delivered]]="Cold Only", "1", Table242[[#This Row],[Temperatures Delivered]]="Cook (ambient) &amp; Cold", "2",Table242[[#This Row],[Temperatures Delivered]]="Hot &amp; Cold", "3"))</f>
        <v>3</v>
      </c>
      <c r="K686" s="152">
        <v>40672</v>
      </c>
      <c r="M686" s="86"/>
    </row>
    <row r="687" spans="2:13" ht="13">
      <c r="B687" s="151" t="s">
        <v>297</v>
      </c>
      <c r="C687" s="151">
        <v>601143</v>
      </c>
      <c r="D687" s="151" t="s">
        <v>359</v>
      </c>
      <c r="E687" s="151" t="s">
        <v>360</v>
      </c>
      <c r="F687" s="151" t="s">
        <v>361</v>
      </c>
      <c r="G687" s="151" t="b">
        <v>0</v>
      </c>
      <c r="H687" s="151" t="s">
        <v>39</v>
      </c>
      <c r="I687" s="151">
        <v>0.8</v>
      </c>
      <c r="J687" s="151">
        <f>VALUE(_xlfn.IFS(Table242[[#This Row],[Temperatures Delivered]]="Cold Only", "1", Table242[[#This Row],[Temperatures Delivered]]="Cook (ambient) &amp; Cold", "2",Table242[[#This Row],[Temperatures Delivered]]="Hot &amp; Cold", "3"))</f>
        <v>3</v>
      </c>
      <c r="K687" s="152">
        <v>41887</v>
      </c>
      <c r="M687" s="86"/>
    </row>
    <row r="688" spans="2:13" ht="13">
      <c r="B688" s="151" t="s">
        <v>297</v>
      </c>
      <c r="C688" s="151">
        <v>601146</v>
      </c>
      <c r="D688" s="151" t="s">
        <v>359</v>
      </c>
      <c r="E688" s="151" t="s">
        <v>360</v>
      </c>
      <c r="F688" s="151" t="s">
        <v>361</v>
      </c>
      <c r="G688" s="151" t="b">
        <v>0</v>
      </c>
      <c r="H688" s="151" t="s">
        <v>39</v>
      </c>
      <c r="I688" s="151">
        <v>0.8</v>
      </c>
      <c r="J688" s="151">
        <f>VALUE(_xlfn.IFS(Table242[[#This Row],[Temperatures Delivered]]="Cold Only", "1", Table242[[#This Row],[Temperatures Delivered]]="Cook (ambient) &amp; Cold", "2",Table242[[#This Row],[Temperatures Delivered]]="Hot &amp; Cold", "3"))</f>
        <v>3</v>
      </c>
      <c r="K688" s="152">
        <v>41887</v>
      </c>
      <c r="M688" s="86"/>
    </row>
    <row r="689" spans="2:13" ht="13">
      <c r="B689" s="151" t="s">
        <v>503</v>
      </c>
      <c r="C689" s="151" t="s">
        <v>584</v>
      </c>
      <c r="D689" s="151" t="s">
        <v>359</v>
      </c>
      <c r="E689" s="151" t="s">
        <v>360</v>
      </c>
      <c r="F689" s="151" t="s">
        <v>361</v>
      </c>
      <c r="G689" s="151" t="b">
        <v>0</v>
      </c>
      <c r="H689" s="151" t="s">
        <v>39</v>
      </c>
      <c r="I689" s="151">
        <v>1.1000000000000001</v>
      </c>
      <c r="J689" s="151">
        <f>VALUE(_xlfn.IFS(Table242[[#This Row],[Temperatures Delivered]]="Cold Only", "1", Table242[[#This Row],[Temperatures Delivered]]="Cook (ambient) &amp; Cold", "2",Table242[[#This Row],[Temperatures Delivered]]="Hot &amp; Cold", "3"))</f>
        <v>3</v>
      </c>
      <c r="K689" s="152">
        <v>40242</v>
      </c>
      <c r="M689" s="86"/>
    </row>
    <row r="690" spans="2:13" ht="13">
      <c r="B690" s="151" t="s">
        <v>524</v>
      </c>
      <c r="C690" s="151" t="s">
        <v>615</v>
      </c>
      <c r="D690" s="151" t="s">
        <v>359</v>
      </c>
      <c r="E690" s="151" t="s">
        <v>360</v>
      </c>
      <c r="F690" s="151" t="s">
        <v>361</v>
      </c>
      <c r="G690" s="151" t="b">
        <v>0</v>
      </c>
      <c r="H690" s="151" t="s">
        <v>39</v>
      </c>
      <c r="I690" s="151">
        <v>0.9</v>
      </c>
      <c r="J690" s="151">
        <f>VALUE(_xlfn.IFS(Table242[[#This Row],[Temperatures Delivered]]="Cold Only", "1", Table242[[#This Row],[Temperatures Delivered]]="Cook (ambient) &amp; Cold", "2",Table242[[#This Row],[Temperatures Delivered]]="Hot &amp; Cold", "3"))</f>
        <v>3</v>
      </c>
      <c r="K690" s="152">
        <v>40672</v>
      </c>
      <c r="M690" s="86"/>
    </row>
    <row r="691" spans="2:13" ht="13">
      <c r="B691" s="151" t="s">
        <v>297</v>
      </c>
      <c r="C691" s="151">
        <v>900116</v>
      </c>
      <c r="D691" s="151" t="s">
        <v>359</v>
      </c>
      <c r="E691" s="151" t="s">
        <v>360</v>
      </c>
      <c r="F691" s="151" t="s">
        <v>361</v>
      </c>
      <c r="G691" s="151" t="b">
        <v>0</v>
      </c>
      <c r="H691" s="151" t="s">
        <v>39</v>
      </c>
      <c r="I691" s="151">
        <v>1.2</v>
      </c>
      <c r="J691" s="151">
        <f>VALUE(_xlfn.IFS(Table242[[#This Row],[Temperatures Delivered]]="Cold Only", "1", Table242[[#This Row],[Temperatures Delivered]]="Cook (ambient) &amp; Cold", "2",Table242[[#This Row],[Temperatures Delivered]]="Hot &amp; Cold", "3"))</f>
        <v>3</v>
      </c>
      <c r="K691" s="152">
        <v>40590</v>
      </c>
      <c r="M691" s="86"/>
    </row>
    <row r="692" spans="2:13" ht="26">
      <c r="B692" s="151" t="s">
        <v>501</v>
      </c>
      <c r="C692" s="151" t="s">
        <v>669</v>
      </c>
      <c r="D692" s="151" t="s">
        <v>391</v>
      </c>
      <c r="E692" s="151" t="s">
        <v>360</v>
      </c>
      <c r="F692" s="151" t="s">
        <v>361</v>
      </c>
      <c r="G692" s="151" t="b">
        <v>0</v>
      </c>
      <c r="H692" s="151" t="s">
        <v>725</v>
      </c>
      <c r="I692" s="151">
        <v>1.1000000000000001</v>
      </c>
      <c r="J692" s="151">
        <f>VALUE(_xlfn.IFS(Table242[[#This Row],[Temperatures Delivered]]="Cold Only", "1", Table242[[#This Row],[Temperatures Delivered]]="Cook (ambient) &amp; Cold", "2",Table242[[#This Row],[Temperatures Delivered]]="Hot &amp; Cold", "3"))</f>
        <v>2</v>
      </c>
      <c r="K692" s="152">
        <v>40449</v>
      </c>
      <c r="M692" s="86"/>
    </row>
    <row r="693" spans="2:13" ht="13">
      <c r="B693" s="151" t="s">
        <v>505</v>
      </c>
      <c r="C693" s="151" t="s">
        <v>594</v>
      </c>
      <c r="D693" s="151" t="s">
        <v>359</v>
      </c>
      <c r="E693" s="151" t="s">
        <v>360</v>
      </c>
      <c r="F693" s="151" t="s">
        <v>361</v>
      </c>
      <c r="G693" s="151" t="b">
        <v>0</v>
      </c>
      <c r="H693" s="151" t="s">
        <v>39</v>
      </c>
      <c r="I693" s="151">
        <v>0.9</v>
      </c>
      <c r="J693" s="151">
        <f>VALUE(_xlfn.IFS(Table242[[#This Row],[Temperatures Delivered]]="Cold Only", "1", Table242[[#This Row],[Temperatures Delivered]]="Cook (ambient) &amp; Cold", "2",Table242[[#This Row],[Temperatures Delivered]]="Hot &amp; Cold", "3"))</f>
        <v>3</v>
      </c>
      <c r="K693" s="152">
        <v>40672</v>
      </c>
      <c r="M693" s="86"/>
    </row>
    <row r="694" spans="2:13" ht="13">
      <c r="B694" s="151" t="s">
        <v>503</v>
      </c>
      <c r="C694" s="151" t="s">
        <v>670</v>
      </c>
      <c r="D694" s="151" t="s">
        <v>359</v>
      </c>
      <c r="E694" s="151" t="s">
        <v>360</v>
      </c>
      <c r="F694" s="151" t="s">
        <v>361</v>
      </c>
      <c r="G694" s="151" t="b">
        <v>0</v>
      </c>
      <c r="H694" s="151" t="s">
        <v>39</v>
      </c>
      <c r="I694" s="151">
        <v>1.1000000000000001</v>
      </c>
      <c r="J694" s="151">
        <f>VALUE(_xlfn.IFS(Table242[[#This Row],[Temperatures Delivered]]="Cold Only", "1", Table242[[#This Row],[Temperatures Delivered]]="Cook (ambient) &amp; Cold", "2",Table242[[#This Row],[Temperatures Delivered]]="Hot &amp; Cold", "3"))</f>
        <v>3</v>
      </c>
      <c r="K694" s="152">
        <v>40242</v>
      </c>
      <c r="M694" s="86"/>
    </row>
    <row r="695" spans="2:13" ht="39">
      <c r="B695" s="151" t="s">
        <v>546</v>
      </c>
      <c r="C695" s="151" t="s">
        <v>581</v>
      </c>
      <c r="D695" s="151" t="s">
        <v>359</v>
      </c>
      <c r="E695" s="151" t="s">
        <v>360</v>
      </c>
      <c r="F695" s="151" t="s">
        <v>361</v>
      </c>
      <c r="G695" s="151" t="b">
        <v>0</v>
      </c>
      <c r="H695" s="151" t="s">
        <v>39</v>
      </c>
      <c r="I695" s="151">
        <v>0.9</v>
      </c>
      <c r="J695" s="151">
        <f>VALUE(_xlfn.IFS(Table242[[#This Row],[Temperatures Delivered]]="Cold Only", "1", Table242[[#This Row],[Temperatures Delivered]]="Cook (ambient) &amp; Cold", "2",Table242[[#This Row],[Temperatures Delivered]]="Hot &amp; Cold", "3"))</f>
        <v>3</v>
      </c>
      <c r="K695" s="152">
        <v>40672</v>
      </c>
      <c r="M695" s="86"/>
    </row>
    <row r="696" spans="2:13" ht="13">
      <c r="B696" s="151" t="s">
        <v>514</v>
      </c>
      <c r="C696" s="151" t="s">
        <v>619</v>
      </c>
      <c r="D696" s="151" t="s">
        <v>359</v>
      </c>
      <c r="E696" s="151" t="s">
        <v>360</v>
      </c>
      <c r="F696" s="151" t="s">
        <v>361</v>
      </c>
      <c r="G696" s="151" t="b">
        <v>0</v>
      </c>
      <c r="H696" s="151" t="s">
        <v>39</v>
      </c>
      <c r="I696" s="151">
        <v>0.9</v>
      </c>
      <c r="J696" s="151">
        <f>VALUE(_xlfn.IFS(Table242[[#This Row],[Temperatures Delivered]]="Cold Only", "1", Table242[[#This Row],[Temperatures Delivered]]="Cook (ambient) &amp; Cold", "2",Table242[[#This Row],[Temperatures Delivered]]="Hot &amp; Cold", "3"))</f>
        <v>3</v>
      </c>
      <c r="K696" s="152">
        <v>40680</v>
      </c>
      <c r="M696" s="86"/>
    </row>
    <row r="697" spans="2:13" ht="26">
      <c r="B697" s="151" t="s">
        <v>271</v>
      </c>
      <c r="C697" s="151" t="s">
        <v>671</v>
      </c>
      <c r="D697" s="151" t="s">
        <v>359</v>
      </c>
      <c r="E697" s="151" t="s">
        <v>360</v>
      </c>
      <c r="F697" s="151" t="s">
        <v>361</v>
      </c>
      <c r="G697" s="151" t="b">
        <v>0</v>
      </c>
      <c r="H697" s="151" t="s">
        <v>725</v>
      </c>
      <c r="I697" s="151">
        <v>0.1</v>
      </c>
      <c r="J697" s="151">
        <f>VALUE(_xlfn.IFS(Table242[[#This Row],[Temperatures Delivered]]="Cold Only", "1", Table242[[#This Row],[Temperatures Delivered]]="Cook (ambient) &amp; Cold", "2",Table242[[#This Row],[Temperatures Delivered]]="Hot &amp; Cold", "3"))</f>
        <v>2</v>
      </c>
      <c r="K697" s="152">
        <v>40548</v>
      </c>
      <c r="M697" s="86"/>
    </row>
    <row r="698" spans="2:13" ht="13">
      <c r="B698" s="151" t="s">
        <v>507</v>
      </c>
      <c r="C698" s="151" t="s">
        <v>638</v>
      </c>
      <c r="D698" s="151" t="s">
        <v>391</v>
      </c>
      <c r="E698" s="151" t="s">
        <v>360</v>
      </c>
      <c r="F698" s="151" t="s">
        <v>361</v>
      </c>
      <c r="G698" s="151" t="b">
        <v>0</v>
      </c>
      <c r="H698" s="151" t="s">
        <v>39</v>
      </c>
      <c r="I698" s="151">
        <v>1.1000000000000001</v>
      </c>
      <c r="J698" s="151">
        <f>VALUE(_xlfn.IFS(Table242[[#This Row],[Temperatures Delivered]]="Cold Only", "1", Table242[[#This Row],[Temperatures Delivered]]="Cook (ambient) &amp; Cold", "2",Table242[[#This Row],[Temperatures Delivered]]="Hot &amp; Cold", "3"))</f>
        <v>3</v>
      </c>
      <c r="K698" s="152">
        <v>40295</v>
      </c>
      <c r="M698" s="86"/>
    </row>
    <row r="699" spans="2:13" ht="13">
      <c r="B699" s="151" t="s">
        <v>503</v>
      </c>
      <c r="C699" s="151" t="s">
        <v>672</v>
      </c>
      <c r="D699" s="151" t="s">
        <v>359</v>
      </c>
      <c r="E699" s="151" t="s">
        <v>360</v>
      </c>
      <c r="F699" s="151" t="s">
        <v>361</v>
      </c>
      <c r="G699" s="151" t="b">
        <v>0</v>
      </c>
      <c r="H699" s="151" t="s">
        <v>39</v>
      </c>
      <c r="I699" s="151">
        <v>1.1000000000000001</v>
      </c>
      <c r="J699" s="151">
        <f>VALUE(_xlfn.IFS(Table242[[#This Row],[Temperatures Delivered]]="Cold Only", "1", Table242[[#This Row],[Temperatures Delivered]]="Cook (ambient) &amp; Cold", "2",Table242[[#This Row],[Temperatures Delivered]]="Hot &amp; Cold", "3"))</f>
        <v>3</v>
      </c>
      <c r="K699" s="152">
        <v>40242</v>
      </c>
      <c r="M699" s="86"/>
    </row>
    <row r="700" spans="2:13" ht="13">
      <c r="B700" s="151" t="s">
        <v>536</v>
      </c>
      <c r="C700" s="151" t="s">
        <v>576</v>
      </c>
      <c r="D700" s="151" t="s">
        <v>359</v>
      </c>
      <c r="E700" s="151" t="s">
        <v>360</v>
      </c>
      <c r="F700" s="151" t="s">
        <v>361</v>
      </c>
      <c r="G700" s="151" t="b">
        <v>0</v>
      </c>
      <c r="H700" s="151" t="s">
        <v>39</v>
      </c>
      <c r="I700" s="151">
        <v>1.1000000000000001</v>
      </c>
      <c r="J700" s="151">
        <f>VALUE(_xlfn.IFS(Table242[[#This Row],[Temperatures Delivered]]="Cold Only", "1", Table242[[#This Row],[Temperatures Delivered]]="Cook (ambient) &amp; Cold", "2",Table242[[#This Row],[Temperatures Delivered]]="Hot &amp; Cold", "3"))</f>
        <v>3</v>
      </c>
      <c r="K700" s="152">
        <v>40295</v>
      </c>
      <c r="M700" s="86"/>
    </row>
    <row r="701" spans="2:13" ht="13">
      <c r="B701" s="151" t="s">
        <v>507</v>
      </c>
      <c r="C701" s="151" t="s">
        <v>645</v>
      </c>
      <c r="D701" s="151" t="s">
        <v>391</v>
      </c>
      <c r="E701" s="151" t="s">
        <v>360</v>
      </c>
      <c r="F701" s="151" t="s">
        <v>361</v>
      </c>
      <c r="G701" s="151" t="b">
        <v>0</v>
      </c>
      <c r="H701" s="151" t="s">
        <v>39</v>
      </c>
      <c r="I701" s="151">
        <v>1.1000000000000001</v>
      </c>
      <c r="J701" s="151">
        <f>VALUE(_xlfn.IFS(Table242[[#This Row],[Temperatures Delivered]]="Cold Only", "1", Table242[[#This Row],[Temperatures Delivered]]="Cook (ambient) &amp; Cold", "2",Table242[[#This Row],[Temperatures Delivered]]="Hot &amp; Cold", "3"))</f>
        <v>3</v>
      </c>
      <c r="K701" s="152">
        <v>40295</v>
      </c>
      <c r="M701" s="86"/>
    </row>
    <row r="702" spans="2:13" ht="13">
      <c r="B702" s="151" t="s">
        <v>503</v>
      </c>
      <c r="C702" s="151" t="s">
        <v>508</v>
      </c>
      <c r="D702" s="151" t="s">
        <v>359</v>
      </c>
      <c r="E702" s="151" t="s">
        <v>360</v>
      </c>
      <c r="F702" s="151" t="s">
        <v>361</v>
      </c>
      <c r="G702" s="151" t="b">
        <v>0</v>
      </c>
      <c r="H702" s="151" t="s">
        <v>39</v>
      </c>
      <c r="I702" s="151">
        <v>1.1000000000000001</v>
      </c>
      <c r="J702" s="151">
        <f>VALUE(_xlfn.IFS(Table242[[#This Row],[Temperatures Delivered]]="Cold Only", "1", Table242[[#This Row],[Temperatures Delivered]]="Cook (ambient) &amp; Cold", "2",Table242[[#This Row],[Temperatures Delivered]]="Hot &amp; Cold", "3"))</f>
        <v>3</v>
      </c>
      <c r="K702" s="152">
        <v>40242</v>
      </c>
      <c r="M702" s="86"/>
    </row>
    <row r="703" spans="2:13" ht="13">
      <c r="B703" s="151" t="s">
        <v>297</v>
      </c>
      <c r="C703" s="151">
        <v>601088</v>
      </c>
      <c r="D703" s="151" t="s">
        <v>359</v>
      </c>
      <c r="E703" s="151" t="s">
        <v>360</v>
      </c>
      <c r="F703" s="151" t="s">
        <v>361</v>
      </c>
      <c r="G703" s="151" t="b">
        <v>0</v>
      </c>
      <c r="H703" s="151" t="s">
        <v>39</v>
      </c>
      <c r="I703" s="151">
        <v>0.8</v>
      </c>
      <c r="J703" s="151">
        <f>VALUE(_xlfn.IFS(Table242[[#This Row],[Temperatures Delivered]]="Cold Only", "1", Table242[[#This Row],[Temperatures Delivered]]="Cook (ambient) &amp; Cold", "2",Table242[[#This Row],[Temperatures Delivered]]="Hot &amp; Cold", "3"))</f>
        <v>3</v>
      </c>
      <c r="K703" s="152">
        <v>41899</v>
      </c>
      <c r="M703" s="86"/>
    </row>
    <row r="704" spans="2:13" ht="13">
      <c r="B704" s="151" t="s">
        <v>507</v>
      </c>
      <c r="C704" s="151" t="s">
        <v>576</v>
      </c>
      <c r="D704" s="151" t="s">
        <v>359</v>
      </c>
      <c r="E704" s="151" t="s">
        <v>360</v>
      </c>
      <c r="F704" s="151" t="s">
        <v>361</v>
      </c>
      <c r="G704" s="151" t="b">
        <v>0</v>
      </c>
      <c r="H704" s="151" t="s">
        <v>39</v>
      </c>
      <c r="I704" s="151">
        <v>1.1000000000000001</v>
      </c>
      <c r="J704" s="151">
        <f>VALUE(_xlfn.IFS(Table242[[#This Row],[Temperatures Delivered]]="Cold Only", "1", Table242[[#This Row],[Temperatures Delivered]]="Cook (ambient) &amp; Cold", "2",Table242[[#This Row],[Temperatures Delivered]]="Hot &amp; Cold", "3"))</f>
        <v>3</v>
      </c>
      <c r="K704" s="152">
        <v>40295</v>
      </c>
      <c r="M704" s="86"/>
    </row>
    <row r="705" spans="2:13" ht="13">
      <c r="B705" s="151" t="s">
        <v>514</v>
      </c>
      <c r="C705" s="151" t="s">
        <v>615</v>
      </c>
      <c r="D705" s="151" t="s">
        <v>359</v>
      </c>
      <c r="E705" s="151" t="s">
        <v>360</v>
      </c>
      <c r="F705" s="151" t="s">
        <v>361</v>
      </c>
      <c r="G705" s="151" t="b">
        <v>0</v>
      </c>
      <c r="H705" s="151" t="s">
        <v>39</v>
      </c>
      <c r="I705" s="151">
        <v>0.9</v>
      </c>
      <c r="J705" s="151">
        <f>VALUE(_xlfn.IFS(Table242[[#This Row],[Temperatures Delivered]]="Cold Only", "1", Table242[[#This Row],[Temperatures Delivered]]="Cook (ambient) &amp; Cold", "2",Table242[[#This Row],[Temperatures Delivered]]="Hot &amp; Cold", "3"))</f>
        <v>3</v>
      </c>
      <c r="K705" s="152">
        <v>40680</v>
      </c>
      <c r="M705" s="86"/>
    </row>
    <row r="706" spans="2:13" ht="13">
      <c r="B706" s="151" t="s">
        <v>507</v>
      </c>
      <c r="C706" s="151" t="s">
        <v>552</v>
      </c>
      <c r="D706" s="151" t="s">
        <v>359</v>
      </c>
      <c r="E706" s="151" t="s">
        <v>360</v>
      </c>
      <c r="F706" s="151" t="s">
        <v>361</v>
      </c>
      <c r="G706" s="151" t="b">
        <v>0</v>
      </c>
      <c r="H706" s="151" t="s">
        <v>39</v>
      </c>
      <c r="I706" s="151">
        <v>1.1000000000000001</v>
      </c>
      <c r="J706" s="151">
        <f>VALUE(_xlfn.IFS(Table242[[#This Row],[Temperatures Delivered]]="Cold Only", "1", Table242[[#This Row],[Temperatures Delivered]]="Cook (ambient) &amp; Cold", "2",Table242[[#This Row],[Temperatures Delivered]]="Hot &amp; Cold", "3"))</f>
        <v>3</v>
      </c>
      <c r="K706" s="152">
        <v>40295</v>
      </c>
      <c r="M706" s="86"/>
    </row>
    <row r="707" spans="2:13" ht="13">
      <c r="B707" s="151" t="s">
        <v>507</v>
      </c>
      <c r="C707" s="151" t="s">
        <v>672</v>
      </c>
      <c r="D707" s="151" t="s">
        <v>391</v>
      </c>
      <c r="E707" s="151" t="s">
        <v>360</v>
      </c>
      <c r="F707" s="151" t="s">
        <v>361</v>
      </c>
      <c r="G707" s="151" t="b">
        <v>0</v>
      </c>
      <c r="H707" s="151" t="s">
        <v>39</v>
      </c>
      <c r="I707" s="151">
        <v>1.1000000000000001</v>
      </c>
      <c r="J707" s="151">
        <f>VALUE(_xlfn.IFS(Table242[[#This Row],[Temperatures Delivered]]="Cold Only", "1", Table242[[#This Row],[Temperatures Delivered]]="Cook (ambient) &amp; Cold", "2",Table242[[#This Row],[Temperatures Delivered]]="Hot &amp; Cold", "3"))</f>
        <v>3</v>
      </c>
      <c r="K707" s="152">
        <v>40295</v>
      </c>
      <c r="M707" s="86"/>
    </row>
    <row r="708" spans="2:13" ht="13">
      <c r="B708" s="151" t="s">
        <v>362</v>
      </c>
      <c r="C708" s="151" t="s">
        <v>594</v>
      </c>
      <c r="D708" s="151" t="s">
        <v>359</v>
      </c>
      <c r="E708" s="151" t="s">
        <v>360</v>
      </c>
      <c r="F708" s="151" t="s">
        <v>361</v>
      </c>
      <c r="G708" s="151" t="b">
        <v>0</v>
      </c>
      <c r="H708" s="151" t="s">
        <v>39</v>
      </c>
      <c r="I708" s="151">
        <v>0.9</v>
      </c>
      <c r="J708" s="151">
        <f>VALUE(_xlfn.IFS(Table242[[#This Row],[Temperatures Delivered]]="Cold Only", "1", Table242[[#This Row],[Temperatures Delivered]]="Cook (ambient) &amp; Cold", "2",Table242[[#This Row],[Temperatures Delivered]]="Hot &amp; Cold", "3"))</f>
        <v>3</v>
      </c>
      <c r="K708" s="152">
        <v>40672</v>
      </c>
      <c r="M708" s="86"/>
    </row>
    <row r="709" spans="2:13" ht="13">
      <c r="B709" s="151" t="s">
        <v>297</v>
      </c>
      <c r="C709" s="151">
        <v>900137</v>
      </c>
      <c r="D709" s="151" t="s">
        <v>359</v>
      </c>
      <c r="E709" s="151" t="s">
        <v>360</v>
      </c>
      <c r="F709" s="151" t="s">
        <v>361</v>
      </c>
      <c r="G709" s="151" t="b">
        <v>0</v>
      </c>
      <c r="H709" s="151" t="s">
        <v>39</v>
      </c>
      <c r="I709" s="151">
        <v>0.7</v>
      </c>
      <c r="J709" s="151">
        <f>VALUE(_xlfn.IFS(Table242[[#This Row],[Temperatures Delivered]]="Cold Only", "1", Table242[[#This Row],[Temperatures Delivered]]="Cook (ambient) &amp; Cold", "2",Table242[[#This Row],[Temperatures Delivered]]="Hot &amp; Cold", "3"))</f>
        <v>3</v>
      </c>
      <c r="K709" s="152">
        <v>41899</v>
      </c>
      <c r="M709" s="86"/>
    </row>
    <row r="710" spans="2:13" ht="13">
      <c r="B710" s="151" t="s">
        <v>501</v>
      </c>
      <c r="C710" s="151" t="s">
        <v>537</v>
      </c>
      <c r="D710" s="151" t="s">
        <v>359</v>
      </c>
      <c r="E710" s="151" t="s">
        <v>360</v>
      </c>
      <c r="F710" s="151" t="s">
        <v>361</v>
      </c>
      <c r="G710" s="151" t="b">
        <v>0</v>
      </c>
      <c r="H710" s="151" t="s">
        <v>39</v>
      </c>
      <c r="I710" s="151">
        <v>1.1000000000000001</v>
      </c>
      <c r="J710" s="151">
        <f>VALUE(_xlfn.IFS(Table242[[#This Row],[Temperatures Delivered]]="Cold Only", "1", Table242[[#This Row],[Temperatures Delivered]]="Cook (ambient) &amp; Cold", "2",Table242[[#This Row],[Temperatures Delivered]]="Hot &amp; Cold", "3"))</f>
        <v>3</v>
      </c>
      <c r="K710" s="152">
        <v>40295</v>
      </c>
      <c r="M710" s="86"/>
    </row>
    <row r="711" spans="2:13" ht="39">
      <c r="B711" s="151" t="s">
        <v>546</v>
      </c>
      <c r="C711" s="151" t="s">
        <v>623</v>
      </c>
      <c r="D711" s="151" t="s">
        <v>359</v>
      </c>
      <c r="E711" s="151" t="s">
        <v>360</v>
      </c>
      <c r="F711" s="151" t="s">
        <v>361</v>
      </c>
      <c r="G711" s="151" t="b">
        <v>0</v>
      </c>
      <c r="H711" s="151" t="s">
        <v>39</v>
      </c>
      <c r="I711" s="151">
        <v>0.9</v>
      </c>
      <c r="J711" s="151">
        <f>VALUE(_xlfn.IFS(Table242[[#This Row],[Temperatures Delivered]]="Cold Only", "1", Table242[[#This Row],[Temperatures Delivered]]="Cook (ambient) &amp; Cold", "2",Table242[[#This Row],[Temperatures Delivered]]="Hot &amp; Cold", "3"))</f>
        <v>3</v>
      </c>
      <c r="K711" s="152">
        <v>40672</v>
      </c>
      <c r="M711" s="86"/>
    </row>
    <row r="712" spans="2:13" ht="13">
      <c r="B712" s="151" t="s">
        <v>536</v>
      </c>
      <c r="C712" s="151" t="s">
        <v>663</v>
      </c>
      <c r="D712" s="151" t="s">
        <v>359</v>
      </c>
      <c r="E712" s="151" t="s">
        <v>360</v>
      </c>
      <c r="F712" s="151" t="s">
        <v>361</v>
      </c>
      <c r="G712" s="151" t="b">
        <v>0</v>
      </c>
      <c r="H712" s="151" t="s">
        <v>39</v>
      </c>
      <c r="I712" s="151">
        <v>1.1000000000000001</v>
      </c>
      <c r="J712" s="151">
        <f>VALUE(_xlfn.IFS(Table242[[#This Row],[Temperatures Delivered]]="Cold Only", "1", Table242[[#This Row],[Temperatures Delivered]]="Cook (ambient) &amp; Cold", "2",Table242[[#This Row],[Temperatures Delivered]]="Hot &amp; Cold", "3"))</f>
        <v>3</v>
      </c>
      <c r="K712" s="152">
        <v>40295</v>
      </c>
      <c r="M712" s="86"/>
    </row>
    <row r="713" spans="2:13" ht="13">
      <c r="B713" s="151" t="s">
        <v>536</v>
      </c>
      <c r="C713" s="151" t="s">
        <v>645</v>
      </c>
      <c r="D713" s="151" t="s">
        <v>391</v>
      </c>
      <c r="E713" s="151" t="s">
        <v>360</v>
      </c>
      <c r="F713" s="151" t="s">
        <v>361</v>
      </c>
      <c r="G713" s="151" t="b">
        <v>0</v>
      </c>
      <c r="H713" s="151" t="s">
        <v>39</v>
      </c>
      <c r="I713" s="151">
        <v>1.1000000000000001</v>
      </c>
      <c r="J713" s="151">
        <f>VALUE(_xlfn.IFS(Table242[[#This Row],[Temperatures Delivered]]="Cold Only", "1", Table242[[#This Row],[Temperatures Delivered]]="Cook (ambient) &amp; Cold", "2",Table242[[#This Row],[Temperatures Delivered]]="Hot &amp; Cold", "3"))</f>
        <v>3</v>
      </c>
      <c r="K713" s="152">
        <v>40295</v>
      </c>
      <c r="M713" s="86"/>
    </row>
    <row r="714" spans="2:13" ht="13">
      <c r="B714" s="151" t="s">
        <v>536</v>
      </c>
      <c r="C714" s="151" t="s">
        <v>597</v>
      </c>
      <c r="D714" s="151" t="s">
        <v>359</v>
      </c>
      <c r="E714" s="151" t="s">
        <v>360</v>
      </c>
      <c r="F714" s="151" t="s">
        <v>361</v>
      </c>
      <c r="G714" s="151" t="b">
        <v>0</v>
      </c>
      <c r="H714" s="151" t="s">
        <v>39</v>
      </c>
      <c r="I714" s="151">
        <v>1.1000000000000001</v>
      </c>
      <c r="J714" s="151">
        <f>VALUE(_xlfn.IFS(Table242[[#This Row],[Temperatures Delivered]]="Cold Only", "1", Table242[[#This Row],[Temperatures Delivered]]="Cook (ambient) &amp; Cold", "2",Table242[[#This Row],[Temperatures Delivered]]="Hot &amp; Cold", "3"))</f>
        <v>3</v>
      </c>
      <c r="K714" s="152">
        <v>40295</v>
      </c>
      <c r="M714" s="86"/>
    </row>
    <row r="715" spans="2:13" ht="13">
      <c r="B715" s="151" t="s">
        <v>503</v>
      </c>
      <c r="C715" s="151" t="s">
        <v>556</v>
      </c>
      <c r="D715" s="151" t="s">
        <v>359</v>
      </c>
      <c r="E715" s="151" t="s">
        <v>360</v>
      </c>
      <c r="F715" s="151" t="s">
        <v>361</v>
      </c>
      <c r="G715" s="151" t="b">
        <v>0</v>
      </c>
      <c r="H715" s="151" t="s">
        <v>39</v>
      </c>
      <c r="I715" s="151">
        <v>1.1000000000000001</v>
      </c>
      <c r="J715" s="151">
        <f>VALUE(_xlfn.IFS(Table242[[#This Row],[Temperatures Delivered]]="Cold Only", "1", Table242[[#This Row],[Temperatures Delivered]]="Cook (ambient) &amp; Cold", "2",Table242[[#This Row],[Temperatures Delivered]]="Hot &amp; Cold", "3"))</f>
        <v>3</v>
      </c>
      <c r="K715" s="152">
        <v>40242</v>
      </c>
      <c r="M715" s="86"/>
    </row>
    <row r="716" spans="2:13" ht="13">
      <c r="B716" s="151" t="s">
        <v>503</v>
      </c>
      <c r="C716" s="151" t="s">
        <v>593</v>
      </c>
      <c r="D716" s="151" t="s">
        <v>359</v>
      </c>
      <c r="E716" s="151" t="s">
        <v>360</v>
      </c>
      <c r="F716" s="151" t="s">
        <v>361</v>
      </c>
      <c r="G716" s="151" t="b">
        <v>0</v>
      </c>
      <c r="H716" s="151" t="s">
        <v>39</v>
      </c>
      <c r="I716" s="151">
        <v>1.1000000000000001</v>
      </c>
      <c r="J716" s="151">
        <f>VALUE(_xlfn.IFS(Table242[[#This Row],[Temperatures Delivered]]="Cold Only", "1", Table242[[#This Row],[Temperatures Delivered]]="Cook (ambient) &amp; Cold", "2",Table242[[#This Row],[Temperatures Delivered]]="Hot &amp; Cold", "3"))</f>
        <v>3</v>
      </c>
      <c r="K716" s="152">
        <v>40242</v>
      </c>
      <c r="M716" s="86"/>
    </row>
    <row r="717" spans="2:13" ht="13">
      <c r="B717" s="151" t="s">
        <v>501</v>
      </c>
      <c r="C717" s="151" t="s">
        <v>591</v>
      </c>
      <c r="D717" s="151" t="s">
        <v>359</v>
      </c>
      <c r="E717" s="151" t="s">
        <v>360</v>
      </c>
      <c r="F717" s="151" t="s">
        <v>361</v>
      </c>
      <c r="G717" s="151" t="b">
        <v>0</v>
      </c>
      <c r="H717" s="151" t="s">
        <v>39</v>
      </c>
      <c r="I717" s="151">
        <v>1.1000000000000001</v>
      </c>
      <c r="J717" s="151">
        <f>VALUE(_xlfn.IFS(Table242[[#This Row],[Temperatures Delivered]]="Cold Only", "1", Table242[[#This Row],[Temperatures Delivered]]="Cook (ambient) &amp; Cold", "2",Table242[[#This Row],[Temperatures Delivered]]="Hot &amp; Cold", "3"))</f>
        <v>3</v>
      </c>
      <c r="K717" s="152">
        <v>40295</v>
      </c>
      <c r="M717" s="86"/>
    </row>
    <row r="718" spans="2:13" ht="13">
      <c r="B718" s="151" t="s">
        <v>505</v>
      </c>
      <c r="C718" s="151" t="s">
        <v>569</v>
      </c>
      <c r="D718" s="151" t="s">
        <v>359</v>
      </c>
      <c r="E718" s="151" t="s">
        <v>360</v>
      </c>
      <c r="F718" s="151" t="s">
        <v>361</v>
      </c>
      <c r="G718" s="151" t="b">
        <v>0</v>
      </c>
      <c r="H718" s="151" t="s">
        <v>39</v>
      </c>
      <c r="I718" s="151">
        <v>0.9</v>
      </c>
      <c r="J718" s="151">
        <f>VALUE(_xlfn.IFS(Table242[[#This Row],[Temperatures Delivered]]="Cold Only", "1", Table242[[#This Row],[Temperatures Delivered]]="Cook (ambient) &amp; Cold", "2",Table242[[#This Row],[Temperatures Delivered]]="Hot &amp; Cold", "3"))</f>
        <v>3</v>
      </c>
      <c r="K718" s="152">
        <v>40672</v>
      </c>
      <c r="M718" s="86"/>
    </row>
    <row r="719" spans="2:13" ht="13">
      <c r="B719" s="151" t="s">
        <v>503</v>
      </c>
      <c r="C719" s="151" t="s">
        <v>528</v>
      </c>
      <c r="D719" s="151" t="s">
        <v>391</v>
      </c>
      <c r="E719" s="151" t="s">
        <v>360</v>
      </c>
      <c r="F719" s="151" t="s">
        <v>361</v>
      </c>
      <c r="G719" s="151" t="b">
        <v>0</v>
      </c>
      <c r="H719" s="151" t="s">
        <v>39</v>
      </c>
      <c r="I719" s="151">
        <v>1.1000000000000001</v>
      </c>
      <c r="J719" s="151">
        <f>VALUE(_xlfn.IFS(Table242[[#This Row],[Temperatures Delivered]]="Cold Only", "1", Table242[[#This Row],[Temperatures Delivered]]="Cook (ambient) &amp; Cold", "2",Table242[[#This Row],[Temperatures Delivered]]="Hot &amp; Cold", "3"))</f>
        <v>3</v>
      </c>
      <c r="K719" s="152">
        <v>40295</v>
      </c>
      <c r="M719" s="86"/>
    </row>
    <row r="720" spans="2:13" ht="13">
      <c r="B720" s="151" t="s">
        <v>362</v>
      </c>
      <c r="C720" s="151" t="s">
        <v>527</v>
      </c>
      <c r="D720" s="151" t="s">
        <v>359</v>
      </c>
      <c r="E720" s="151" t="s">
        <v>360</v>
      </c>
      <c r="F720" s="151" t="s">
        <v>361</v>
      </c>
      <c r="G720" s="151" t="b">
        <v>0</v>
      </c>
      <c r="H720" s="151" t="s">
        <v>39</v>
      </c>
      <c r="I720" s="151">
        <v>0.9</v>
      </c>
      <c r="J720" s="151">
        <f>VALUE(_xlfn.IFS(Table242[[#This Row],[Temperatures Delivered]]="Cold Only", "1", Table242[[#This Row],[Temperatures Delivered]]="Cook (ambient) &amp; Cold", "2",Table242[[#This Row],[Temperatures Delivered]]="Hot &amp; Cold", "3"))</f>
        <v>3</v>
      </c>
      <c r="K720" s="152">
        <v>40672</v>
      </c>
      <c r="M720" s="86"/>
    </row>
    <row r="721" spans="2:13" ht="13">
      <c r="B721" s="151" t="s">
        <v>501</v>
      </c>
      <c r="C721" s="151" t="s">
        <v>673</v>
      </c>
      <c r="D721" s="151" t="s">
        <v>359</v>
      </c>
      <c r="E721" s="151" t="s">
        <v>360</v>
      </c>
      <c r="F721" s="151" t="s">
        <v>361</v>
      </c>
      <c r="G721" s="151" t="b">
        <v>0</v>
      </c>
      <c r="H721" s="151" t="s">
        <v>39</v>
      </c>
      <c r="I721" s="151">
        <v>1.1000000000000001</v>
      </c>
      <c r="J721" s="151">
        <f>VALUE(_xlfn.IFS(Table242[[#This Row],[Temperatures Delivered]]="Cold Only", "1", Table242[[#This Row],[Temperatures Delivered]]="Cook (ambient) &amp; Cold", "2",Table242[[#This Row],[Temperatures Delivered]]="Hot &amp; Cold", "3"))</f>
        <v>3</v>
      </c>
      <c r="K721" s="152">
        <v>40295</v>
      </c>
      <c r="M721" s="86"/>
    </row>
    <row r="722" spans="2:13" ht="26">
      <c r="B722" s="151" t="s">
        <v>536</v>
      </c>
      <c r="C722" s="151" t="s">
        <v>674</v>
      </c>
      <c r="D722" s="151" t="s">
        <v>359</v>
      </c>
      <c r="E722" s="151" t="s">
        <v>360</v>
      </c>
      <c r="F722" s="151" t="s">
        <v>361</v>
      </c>
      <c r="G722" s="151" t="b">
        <v>0</v>
      </c>
      <c r="H722" s="151" t="s">
        <v>725</v>
      </c>
      <c r="I722" s="151">
        <v>1.1000000000000001</v>
      </c>
      <c r="J722" s="151">
        <f>VALUE(_xlfn.IFS(Table242[[#This Row],[Temperatures Delivered]]="Cold Only", "1", Table242[[#This Row],[Temperatures Delivered]]="Cook (ambient) &amp; Cold", "2",Table242[[#This Row],[Temperatures Delivered]]="Hot &amp; Cold", "3"))</f>
        <v>2</v>
      </c>
      <c r="K722" s="152">
        <v>40449</v>
      </c>
      <c r="M722" s="86"/>
    </row>
    <row r="723" spans="2:13" ht="13">
      <c r="B723" s="151" t="s">
        <v>501</v>
      </c>
      <c r="C723" s="151" t="s">
        <v>578</v>
      </c>
      <c r="D723" s="151" t="s">
        <v>391</v>
      </c>
      <c r="E723" s="151" t="s">
        <v>360</v>
      </c>
      <c r="F723" s="151" t="s">
        <v>361</v>
      </c>
      <c r="G723" s="151" t="b">
        <v>0</v>
      </c>
      <c r="H723" s="151" t="s">
        <v>39</v>
      </c>
      <c r="I723" s="151">
        <v>1.1000000000000001</v>
      </c>
      <c r="J723" s="151">
        <f>VALUE(_xlfn.IFS(Table242[[#This Row],[Temperatures Delivered]]="Cold Only", "1", Table242[[#This Row],[Temperatures Delivered]]="Cook (ambient) &amp; Cold", "2",Table242[[#This Row],[Temperatures Delivered]]="Hot &amp; Cold", "3"))</f>
        <v>3</v>
      </c>
      <c r="K723" s="152">
        <v>40295</v>
      </c>
      <c r="M723" s="86"/>
    </row>
    <row r="724" spans="2:13" ht="39">
      <c r="B724" s="151" t="s">
        <v>546</v>
      </c>
      <c r="C724" s="151" t="s">
        <v>522</v>
      </c>
      <c r="D724" s="151" t="s">
        <v>359</v>
      </c>
      <c r="E724" s="151" t="s">
        <v>360</v>
      </c>
      <c r="F724" s="151" t="s">
        <v>361</v>
      </c>
      <c r="G724" s="151" t="b">
        <v>0</v>
      </c>
      <c r="H724" s="151" t="s">
        <v>39</v>
      </c>
      <c r="I724" s="151">
        <v>0.9</v>
      </c>
      <c r="J724" s="151">
        <f>VALUE(_xlfn.IFS(Table242[[#This Row],[Temperatures Delivered]]="Cold Only", "1", Table242[[#This Row],[Temperatures Delivered]]="Cook (ambient) &amp; Cold", "2",Table242[[#This Row],[Temperatures Delivered]]="Hot &amp; Cold", "3"))</f>
        <v>3</v>
      </c>
      <c r="K724" s="152">
        <v>40672</v>
      </c>
      <c r="M724" s="86"/>
    </row>
    <row r="725" spans="2:13" ht="13">
      <c r="B725" s="151" t="s">
        <v>503</v>
      </c>
      <c r="C725" s="151" t="s">
        <v>567</v>
      </c>
      <c r="D725" s="151" t="s">
        <v>359</v>
      </c>
      <c r="E725" s="151" t="s">
        <v>360</v>
      </c>
      <c r="F725" s="151" t="s">
        <v>361</v>
      </c>
      <c r="G725" s="151" t="b">
        <v>0</v>
      </c>
      <c r="H725" s="151" t="s">
        <v>39</v>
      </c>
      <c r="I725" s="151">
        <v>1.1000000000000001</v>
      </c>
      <c r="J725" s="151">
        <f>VALUE(_xlfn.IFS(Table242[[#This Row],[Temperatures Delivered]]="Cold Only", "1", Table242[[#This Row],[Temperatures Delivered]]="Cook (ambient) &amp; Cold", "2",Table242[[#This Row],[Temperatures Delivered]]="Hot &amp; Cold", "3"))</f>
        <v>3</v>
      </c>
      <c r="K725" s="152">
        <v>40242</v>
      </c>
      <c r="M725" s="86"/>
    </row>
    <row r="726" spans="2:13" ht="13">
      <c r="B726" s="151" t="s">
        <v>503</v>
      </c>
      <c r="C726" s="151" t="s">
        <v>670</v>
      </c>
      <c r="D726" s="151" t="s">
        <v>391</v>
      </c>
      <c r="E726" s="151" t="s">
        <v>360</v>
      </c>
      <c r="F726" s="151" t="s">
        <v>361</v>
      </c>
      <c r="G726" s="151" t="b">
        <v>0</v>
      </c>
      <c r="H726" s="151" t="s">
        <v>39</v>
      </c>
      <c r="I726" s="151">
        <v>1.1000000000000001</v>
      </c>
      <c r="J726" s="151">
        <f>VALUE(_xlfn.IFS(Table242[[#This Row],[Temperatures Delivered]]="Cold Only", "1", Table242[[#This Row],[Temperatures Delivered]]="Cook (ambient) &amp; Cold", "2",Table242[[#This Row],[Temperatures Delivered]]="Hot &amp; Cold", "3"))</f>
        <v>3</v>
      </c>
      <c r="K726" s="152">
        <v>40295</v>
      </c>
      <c r="M726" s="86"/>
    </row>
    <row r="727" spans="2:13" ht="13">
      <c r="B727" s="151" t="s">
        <v>59</v>
      </c>
      <c r="C727" s="151" t="s">
        <v>599</v>
      </c>
      <c r="D727" s="151" t="s">
        <v>359</v>
      </c>
      <c r="E727" s="151" t="s">
        <v>360</v>
      </c>
      <c r="F727" s="151" t="s">
        <v>361</v>
      </c>
      <c r="G727" s="151" t="b">
        <v>0</v>
      </c>
      <c r="H727" s="151" t="s">
        <v>39</v>
      </c>
      <c r="I727" s="151">
        <v>0.9</v>
      </c>
      <c r="J727" s="151">
        <f>VALUE(_xlfn.IFS(Table242[[#This Row],[Temperatures Delivered]]="Cold Only", "1", Table242[[#This Row],[Temperatures Delivered]]="Cook (ambient) &amp; Cold", "2",Table242[[#This Row],[Temperatures Delivered]]="Hot &amp; Cold", "3"))</f>
        <v>3</v>
      </c>
      <c r="K727" s="152">
        <v>40680</v>
      </c>
      <c r="M727" s="86"/>
    </row>
    <row r="728" spans="2:13" ht="13">
      <c r="B728" s="151" t="s">
        <v>297</v>
      </c>
      <c r="C728" s="151" t="s">
        <v>639</v>
      </c>
      <c r="D728" s="151" t="s">
        <v>359</v>
      </c>
      <c r="E728" s="151" t="s">
        <v>360</v>
      </c>
      <c r="F728" s="151" t="s">
        <v>361</v>
      </c>
      <c r="G728" s="151" t="b">
        <v>0</v>
      </c>
      <c r="H728" s="151" t="s">
        <v>39</v>
      </c>
      <c r="I728" s="151">
        <v>0.8</v>
      </c>
      <c r="J728" s="151">
        <f>VALUE(_xlfn.IFS(Table242[[#This Row],[Temperatures Delivered]]="Cold Only", "1", Table242[[#This Row],[Temperatures Delivered]]="Cook (ambient) &amp; Cold", "2",Table242[[#This Row],[Temperatures Delivered]]="Hot &amp; Cold", "3"))</f>
        <v>3</v>
      </c>
      <c r="K728" s="152">
        <v>42033</v>
      </c>
      <c r="M728" s="86"/>
    </row>
    <row r="729" spans="2:13" ht="13">
      <c r="B729" s="151" t="s">
        <v>503</v>
      </c>
      <c r="C729" s="151" t="s">
        <v>602</v>
      </c>
      <c r="D729" s="151" t="s">
        <v>391</v>
      </c>
      <c r="E729" s="151" t="s">
        <v>360</v>
      </c>
      <c r="F729" s="151" t="s">
        <v>361</v>
      </c>
      <c r="G729" s="151" t="b">
        <v>0</v>
      </c>
      <c r="H729" s="151" t="s">
        <v>39</v>
      </c>
      <c r="I729" s="151">
        <v>1.1000000000000001</v>
      </c>
      <c r="J729" s="151">
        <f>VALUE(_xlfn.IFS(Table242[[#This Row],[Temperatures Delivered]]="Cold Only", "1", Table242[[#This Row],[Temperatures Delivered]]="Cook (ambient) &amp; Cold", "2",Table242[[#This Row],[Temperatures Delivered]]="Hot &amp; Cold", "3"))</f>
        <v>3</v>
      </c>
      <c r="K729" s="152">
        <v>40295</v>
      </c>
      <c r="M729" s="86"/>
    </row>
    <row r="730" spans="2:13" ht="13">
      <c r="B730" s="151" t="s">
        <v>505</v>
      </c>
      <c r="C730" s="151" t="s">
        <v>625</v>
      </c>
      <c r="D730" s="151" t="s">
        <v>359</v>
      </c>
      <c r="E730" s="151" t="s">
        <v>360</v>
      </c>
      <c r="F730" s="151" t="s">
        <v>361</v>
      </c>
      <c r="G730" s="151" t="b">
        <v>0</v>
      </c>
      <c r="H730" s="151" t="s">
        <v>39</v>
      </c>
      <c r="I730" s="151">
        <v>0.9</v>
      </c>
      <c r="J730" s="151">
        <f>VALUE(_xlfn.IFS(Table242[[#This Row],[Temperatures Delivered]]="Cold Only", "1", Table242[[#This Row],[Temperatures Delivered]]="Cook (ambient) &amp; Cold", "2",Table242[[#This Row],[Temperatures Delivered]]="Hot &amp; Cold", "3"))</f>
        <v>3</v>
      </c>
      <c r="K730" s="152">
        <v>40672</v>
      </c>
      <c r="M730" s="86"/>
    </row>
    <row r="731" spans="2:13" ht="13">
      <c r="B731" s="151" t="s">
        <v>503</v>
      </c>
      <c r="C731" s="151" t="s">
        <v>654</v>
      </c>
      <c r="D731" s="151" t="s">
        <v>359</v>
      </c>
      <c r="E731" s="151" t="s">
        <v>360</v>
      </c>
      <c r="F731" s="151" t="s">
        <v>361</v>
      </c>
      <c r="G731" s="151" t="b">
        <v>0</v>
      </c>
      <c r="H731" s="151" t="s">
        <v>39</v>
      </c>
      <c r="I731" s="151">
        <v>1.1000000000000001</v>
      </c>
      <c r="J731" s="151">
        <f>VALUE(_xlfn.IFS(Table242[[#This Row],[Temperatures Delivered]]="Cold Only", "1", Table242[[#This Row],[Temperatures Delivered]]="Cook (ambient) &amp; Cold", "2",Table242[[#This Row],[Temperatures Delivered]]="Hot &amp; Cold", "3"))</f>
        <v>3</v>
      </c>
      <c r="K731" s="152">
        <v>40242</v>
      </c>
      <c r="M731" s="86"/>
    </row>
    <row r="732" spans="2:13" ht="26">
      <c r="B732" s="151" t="s">
        <v>507</v>
      </c>
      <c r="C732" s="151" t="s">
        <v>675</v>
      </c>
      <c r="D732" s="151" t="s">
        <v>359</v>
      </c>
      <c r="E732" s="151" t="s">
        <v>360</v>
      </c>
      <c r="F732" s="151" t="s">
        <v>361</v>
      </c>
      <c r="G732" s="151" t="b">
        <v>0</v>
      </c>
      <c r="H732" s="151" t="s">
        <v>725</v>
      </c>
      <c r="I732" s="151">
        <v>1.1000000000000001</v>
      </c>
      <c r="J732" s="151">
        <f>VALUE(_xlfn.IFS(Table242[[#This Row],[Temperatures Delivered]]="Cold Only", "1", Table242[[#This Row],[Temperatures Delivered]]="Cook (ambient) &amp; Cold", "2",Table242[[#This Row],[Temperatures Delivered]]="Hot &amp; Cold", "3"))</f>
        <v>2</v>
      </c>
      <c r="K732" s="152">
        <v>40449</v>
      </c>
      <c r="M732" s="86"/>
    </row>
    <row r="733" spans="2:13" ht="13">
      <c r="B733" s="151" t="s">
        <v>362</v>
      </c>
      <c r="C733" s="151" t="s">
        <v>532</v>
      </c>
      <c r="D733" s="151" t="s">
        <v>359</v>
      </c>
      <c r="E733" s="151" t="s">
        <v>360</v>
      </c>
      <c r="F733" s="151" t="s">
        <v>361</v>
      </c>
      <c r="G733" s="151" t="b">
        <v>0</v>
      </c>
      <c r="H733" s="151" t="s">
        <v>39</v>
      </c>
      <c r="I733" s="151">
        <v>0.9</v>
      </c>
      <c r="J733" s="151">
        <f>VALUE(_xlfn.IFS(Table242[[#This Row],[Temperatures Delivered]]="Cold Only", "1", Table242[[#This Row],[Temperatures Delivered]]="Cook (ambient) &amp; Cold", "2",Table242[[#This Row],[Temperatures Delivered]]="Hot &amp; Cold", "3"))</f>
        <v>3</v>
      </c>
      <c r="K733" s="152">
        <v>40672</v>
      </c>
      <c r="M733" s="86"/>
    </row>
    <row r="734" spans="2:13" ht="13">
      <c r="B734" s="151" t="s">
        <v>297</v>
      </c>
      <c r="C734" s="151">
        <v>601000</v>
      </c>
      <c r="D734" s="151" t="s">
        <v>359</v>
      </c>
      <c r="E734" s="151" t="s">
        <v>360</v>
      </c>
      <c r="F734" s="151" t="s">
        <v>361</v>
      </c>
      <c r="G734" s="151" t="b">
        <v>0</v>
      </c>
      <c r="H734" s="151" t="s">
        <v>39</v>
      </c>
      <c r="I734" s="151">
        <v>0.8</v>
      </c>
      <c r="J734" s="151">
        <f>VALUE(_xlfn.IFS(Table242[[#This Row],[Temperatures Delivered]]="Cold Only", "1", Table242[[#This Row],[Temperatures Delivered]]="Cook (ambient) &amp; Cold", "2",Table242[[#This Row],[Temperatures Delivered]]="Hot &amp; Cold", "3"))</f>
        <v>3</v>
      </c>
      <c r="K734" s="152">
        <v>41887</v>
      </c>
      <c r="M734" s="86"/>
    </row>
    <row r="735" spans="2:13" ht="13">
      <c r="B735" s="151" t="s">
        <v>536</v>
      </c>
      <c r="C735" s="151" t="s">
        <v>649</v>
      </c>
      <c r="D735" s="151" t="s">
        <v>359</v>
      </c>
      <c r="E735" s="151" t="s">
        <v>360</v>
      </c>
      <c r="F735" s="151" t="s">
        <v>361</v>
      </c>
      <c r="G735" s="151" t="b">
        <v>0</v>
      </c>
      <c r="H735" s="151" t="s">
        <v>39</v>
      </c>
      <c r="I735" s="151">
        <v>1.1000000000000001</v>
      </c>
      <c r="J735" s="151">
        <f>VALUE(_xlfn.IFS(Table242[[#This Row],[Temperatures Delivered]]="Cold Only", "1", Table242[[#This Row],[Temperatures Delivered]]="Cook (ambient) &amp; Cold", "2",Table242[[#This Row],[Temperatures Delivered]]="Hot &amp; Cold", "3"))</f>
        <v>3</v>
      </c>
      <c r="K735" s="152">
        <v>40295</v>
      </c>
      <c r="M735" s="86"/>
    </row>
    <row r="736" spans="2:13" ht="13">
      <c r="B736" s="151" t="s">
        <v>524</v>
      </c>
      <c r="C736" s="151" t="s">
        <v>510</v>
      </c>
      <c r="D736" s="151" t="s">
        <v>359</v>
      </c>
      <c r="E736" s="151" t="s">
        <v>360</v>
      </c>
      <c r="F736" s="151" t="s">
        <v>361</v>
      </c>
      <c r="G736" s="151" t="b">
        <v>0</v>
      </c>
      <c r="H736" s="151" t="s">
        <v>39</v>
      </c>
      <c r="I736" s="151">
        <v>0.9</v>
      </c>
      <c r="J736" s="151">
        <f>VALUE(_xlfn.IFS(Table242[[#This Row],[Temperatures Delivered]]="Cold Only", "1", Table242[[#This Row],[Temperatures Delivered]]="Cook (ambient) &amp; Cold", "2",Table242[[#This Row],[Temperatures Delivered]]="Hot &amp; Cold", "3"))</f>
        <v>3</v>
      </c>
      <c r="K736" s="152">
        <v>40672</v>
      </c>
      <c r="M736" s="86"/>
    </row>
    <row r="737" spans="2:13" ht="13">
      <c r="B737" s="151" t="s">
        <v>59</v>
      </c>
      <c r="C737" s="151" t="s">
        <v>542</v>
      </c>
      <c r="D737" s="151" t="s">
        <v>359</v>
      </c>
      <c r="E737" s="151" t="s">
        <v>360</v>
      </c>
      <c r="F737" s="151" t="s">
        <v>361</v>
      </c>
      <c r="G737" s="151" t="b">
        <v>0</v>
      </c>
      <c r="H737" s="151" t="s">
        <v>39</v>
      </c>
      <c r="I737" s="151">
        <v>0.9</v>
      </c>
      <c r="J737" s="151">
        <f>VALUE(_xlfn.IFS(Table242[[#This Row],[Temperatures Delivered]]="Cold Only", "1", Table242[[#This Row],[Temperatures Delivered]]="Cook (ambient) &amp; Cold", "2",Table242[[#This Row],[Temperatures Delivered]]="Hot &amp; Cold", "3"))</f>
        <v>3</v>
      </c>
      <c r="K737" s="152">
        <v>40680</v>
      </c>
      <c r="M737" s="86"/>
    </row>
    <row r="738" spans="2:13" ht="13">
      <c r="B738" s="151" t="s">
        <v>503</v>
      </c>
      <c r="C738" s="151" t="s">
        <v>566</v>
      </c>
      <c r="D738" s="151" t="s">
        <v>359</v>
      </c>
      <c r="E738" s="151" t="s">
        <v>360</v>
      </c>
      <c r="F738" s="151" t="s">
        <v>361</v>
      </c>
      <c r="G738" s="151" t="b">
        <v>0</v>
      </c>
      <c r="H738" s="151" t="s">
        <v>39</v>
      </c>
      <c r="I738" s="151">
        <v>1.1000000000000001</v>
      </c>
      <c r="J738" s="151">
        <f>VALUE(_xlfn.IFS(Table242[[#This Row],[Temperatures Delivered]]="Cold Only", "1", Table242[[#This Row],[Temperatures Delivered]]="Cook (ambient) &amp; Cold", "2",Table242[[#This Row],[Temperatures Delivered]]="Hot &amp; Cold", "3"))</f>
        <v>3</v>
      </c>
      <c r="K738" s="152">
        <v>40242</v>
      </c>
      <c r="M738" s="86"/>
    </row>
    <row r="739" spans="2:13" ht="13">
      <c r="B739" s="151" t="s">
        <v>59</v>
      </c>
      <c r="C739" s="151" t="s">
        <v>615</v>
      </c>
      <c r="D739" s="151" t="s">
        <v>359</v>
      </c>
      <c r="E739" s="151" t="s">
        <v>360</v>
      </c>
      <c r="F739" s="151" t="s">
        <v>361</v>
      </c>
      <c r="G739" s="151" t="b">
        <v>0</v>
      </c>
      <c r="H739" s="151" t="s">
        <v>39</v>
      </c>
      <c r="I739" s="151">
        <v>0.9</v>
      </c>
      <c r="J739" s="151">
        <f>VALUE(_xlfn.IFS(Table242[[#This Row],[Temperatures Delivered]]="Cold Only", "1", Table242[[#This Row],[Temperatures Delivered]]="Cook (ambient) &amp; Cold", "2",Table242[[#This Row],[Temperatures Delivered]]="Hot &amp; Cold", "3"))</f>
        <v>3</v>
      </c>
      <c r="K739" s="152">
        <v>40680</v>
      </c>
      <c r="M739" s="86"/>
    </row>
    <row r="740" spans="2:13" ht="13">
      <c r="B740" s="151" t="s">
        <v>505</v>
      </c>
      <c r="C740" s="151" t="s">
        <v>558</v>
      </c>
      <c r="D740" s="151" t="s">
        <v>359</v>
      </c>
      <c r="E740" s="151" t="s">
        <v>360</v>
      </c>
      <c r="F740" s="151" t="s">
        <v>361</v>
      </c>
      <c r="G740" s="151" t="b">
        <v>0</v>
      </c>
      <c r="H740" s="151" t="s">
        <v>39</v>
      </c>
      <c r="I740" s="151">
        <v>0.9</v>
      </c>
      <c r="J740" s="151">
        <f>VALUE(_xlfn.IFS(Table242[[#This Row],[Temperatures Delivered]]="Cold Only", "1", Table242[[#This Row],[Temperatures Delivered]]="Cook (ambient) &amp; Cold", "2",Table242[[#This Row],[Temperatures Delivered]]="Hot &amp; Cold", "3"))</f>
        <v>3</v>
      </c>
      <c r="K740" s="152">
        <v>40672</v>
      </c>
      <c r="M740" s="86"/>
    </row>
    <row r="741" spans="2:13" ht="13">
      <c r="B741" s="151" t="s">
        <v>507</v>
      </c>
      <c r="C741" s="151" t="s">
        <v>571</v>
      </c>
      <c r="D741" s="151" t="s">
        <v>359</v>
      </c>
      <c r="E741" s="151" t="s">
        <v>360</v>
      </c>
      <c r="F741" s="151" t="s">
        <v>361</v>
      </c>
      <c r="G741" s="151" t="b">
        <v>0</v>
      </c>
      <c r="H741" s="151" t="s">
        <v>39</v>
      </c>
      <c r="I741" s="151">
        <v>1.1000000000000001</v>
      </c>
      <c r="J741" s="151">
        <f>VALUE(_xlfn.IFS(Table242[[#This Row],[Temperatures Delivered]]="Cold Only", "1", Table242[[#This Row],[Temperatures Delivered]]="Cook (ambient) &amp; Cold", "2",Table242[[#This Row],[Temperatures Delivered]]="Hot &amp; Cold", "3"))</f>
        <v>3</v>
      </c>
      <c r="K741" s="152">
        <v>40295</v>
      </c>
      <c r="M741" s="86"/>
    </row>
    <row r="742" spans="2:13" ht="13">
      <c r="B742" s="151" t="s">
        <v>503</v>
      </c>
      <c r="C742" s="151" t="s">
        <v>660</v>
      </c>
      <c r="D742" s="151" t="s">
        <v>359</v>
      </c>
      <c r="E742" s="151" t="s">
        <v>360</v>
      </c>
      <c r="F742" s="151" t="s">
        <v>361</v>
      </c>
      <c r="G742" s="151" t="b">
        <v>0</v>
      </c>
      <c r="H742" s="151" t="s">
        <v>39</v>
      </c>
      <c r="I742" s="151">
        <v>1.1000000000000001</v>
      </c>
      <c r="J742" s="151">
        <f>VALUE(_xlfn.IFS(Table242[[#This Row],[Temperatures Delivered]]="Cold Only", "1", Table242[[#This Row],[Temperatures Delivered]]="Cook (ambient) &amp; Cold", "2",Table242[[#This Row],[Temperatures Delivered]]="Hot &amp; Cold", "3"))</f>
        <v>3</v>
      </c>
      <c r="K742" s="152">
        <v>40242</v>
      </c>
      <c r="M742" s="86"/>
    </row>
    <row r="743" spans="2:13" ht="13">
      <c r="B743" s="151" t="s">
        <v>536</v>
      </c>
      <c r="C743" s="151" t="s">
        <v>659</v>
      </c>
      <c r="D743" s="151" t="s">
        <v>359</v>
      </c>
      <c r="E743" s="151" t="s">
        <v>360</v>
      </c>
      <c r="F743" s="151" t="s">
        <v>361</v>
      </c>
      <c r="G743" s="151" t="b">
        <v>0</v>
      </c>
      <c r="H743" s="151" t="s">
        <v>39</v>
      </c>
      <c r="I743" s="151">
        <v>1.1000000000000001</v>
      </c>
      <c r="J743" s="151">
        <f>VALUE(_xlfn.IFS(Table242[[#This Row],[Temperatures Delivered]]="Cold Only", "1", Table242[[#This Row],[Temperatures Delivered]]="Cook (ambient) &amp; Cold", "2",Table242[[#This Row],[Temperatures Delivered]]="Hot &amp; Cold", "3"))</f>
        <v>3</v>
      </c>
      <c r="K743" s="152">
        <v>40295</v>
      </c>
      <c r="M743" s="86"/>
    </row>
    <row r="744" spans="2:13" ht="13">
      <c r="B744" s="151" t="s">
        <v>514</v>
      </c>
      <c r="C744" s="151" t="s">
        <v>594</v>
      </c>
      <c r="D744" s="151" t="s">
        <v>359</v>
      </c>
      <c r="E744" s="151" t="s">
        <v>360</v>
      </c>
      <c r="F744" s="151" t="s">
        <v>361</v>
      </c>
      <c r="G744" s="151" t="b">
        <v>0</v>
      </c>
      <c r="H744" s="151" t="s">
        <v>39</v>
      </c>
      <c r="I744" s="151">
        <v>0.9</v>
      </c>
      <c r="J744" s="151">
        <f>VALUE(_xlfn.IFS(Table242[[#This Row],[Temperatures Delivered]]="Cold Only", "1", Table242[[#This Row],[Temperatures Delivered]]="Cook (ambient) &amp; Cold", "2",Table242[[#This Row],[Temperatures Delivered]]="Hot &amp; Cold", "3"))</f>
        <v>3</v>
      </c>
      <c r="K744" s="152">
        <v>40680</v>
      </c>
      <c r="M744" s="86"/>
    </row>
    <row r="745" spans="2:13" ht="13">
      <c r="B745" s="151" t="s">
        <v>503</v>
      </c>
      <c r="C745" s="151" t="s">
        <v>591</v>
      </c>
      <c r="D745" s="151" t="s">
        <v>359</v>
      </c>
      <c r="E745" s="151" t="s">
        <v>360</v>
      </c>
      <c r="F745" s="151" t="s">
        <v>361</v>
      </c>
      <c r="G745" s="151" t="b">
        <v>0</v>
      </c>
      <c r="H745" s="151" t="s">
        <v>39</v>
      </c>
      <c r="I745" s="151">
        <v>1.1000000000000001</v>
      </c>
      <c r="J745" s="151">
        <f>VALUE(_xlfn.IFS(Table242[[#This Row],[Temperatures Delivered]]="Cold Only", "1", Table242[[#This Row],[Temperatures Delivered]]="Cook (ambient) &amp; Cold", "2",Table242[[#This Row],[Temperatures Delivered]]="Hot &amp; Cold", "3"))</f>
        <v>3</v>
      </c>
      <c r="K745" s="152">
        <v>40242</v>
      </c>
      <c r="M745" s="86"/>
    </row>
    <row r="746" spans="2:13" ht="13">
      <c r="B746" s="151" t="s">
        <v>501</v>
      </c>
      <c r="C746" s="151" t="s">
        <v>626</v>
      </c>
      <c r="D746" s="151" t="s">
        <v>359</v>
      </c>
      <c r="E746" s="151" t="s">
        <v>360</v>
      </c>
      <c r="F746" s="151" t="s">
        <v>361</v>
      </c>
      <c r="G746" s="151" t="b">
        <v>0</v>
      </c>
      <c r="H746" s="151" t="s">
        <v>39</v>
      </c>
      <c r="I746" s="151">
        <v>1.1000000000000001</v>
      </c>
      <c r="J746" s="151">
        <f>VALUE(_xlfn.IFS(Table242[[#This Row],[Temperatures Delivered]]="Cold Only", "1", Table242[[#This Row],[Temperatures Delivered]]="Cook (ambient) &amp; Cold", "2",Table242[[#This Row],[Temperatures Delivered]]="Hot &amp; Cold", "3"))</f>
        <v>3</v>
      </c>
      <c r="K746" s="152">
        <v>40295</v>
      </c>
      <c r="M746" s="86"/>
    </row>
    <row r="747" spans="2:13" ht="13">
      <c r="B747" s="151" t="s">
        <v>507</v>
      </c>
      <c r="C747" s="151" t="s">
        <v>600</v>
      </c>
      <c r="D747" s="151" t="s">
        <v>391</v>
      </c>
      <c r="E747" s="151" t="s">
        <v>360</v>
      </c>
      <c r="F747" s="151" t="s">
        <v>361</v>
      </c>
      <c r="G747" s="151" t="b">
        <v>0</v>
      </c>
      <c r="H747" s="151" t="s">
        <v>39</v>
      </c>
      <c r="I747" s="151">
        <v>1.1000000000000001</v>
      </c>
      <c r="J747" s="151">
        <f>VALUE(_xlfn.IFS(Table242[[#This Row],[Temperatures Delivered]]="Cold Only", "1", Table242[[#This Row],[Temperatures Delivered]]="Cook (ambient) &amp; Cold", "2",Table242[[#This Row],[Temperatures Delivered]]="Hot &amp; Cold", "3"))</f>
        <v>3</v>
      </c>
      <c r="K747" s="152">
        <v>40295</v>
      </c>
      <c r="M747" s="86"/>
    </row>
    <row r="748" spans="2:13" ht="13">
      <c r="B748" s="151" t="s">
        <v>501</v>
      </c>
      <c r="C748" s="151" t="s">
        <v>660</v>
      </c>
      <c r="D748" s="151" t="s">
        <v>359</v>
      </c>
      <c r="E748" s="151" t="s">
        <v>360</v>
      </c>
      <c r="F748" s="151" t="s">
        <v>361</v>
      </c>
      <c r="G748" s="151" t="b">
        <v>0</v>
      </c>
      <c r="H748" s="151" t="s">
        <v>39</v>
      </c>
      <c r="I748" s="151">
        <v>1.1000000000000001</v>
      </c>
      <c r="J748" s="151">
        <f>VALUE(_xlfn.IFS(Table242[[#This Row],[Temperatures Delivered]]="Cold Only", "1", Table242[[#This Row],[Temperatures Delivered]]="Cook (ambient) &amp; Cold", "2",Table242[[#This Row],[Temperatures Delivered]]="Hot &amp; Cold", "3"))</f>
        <v>3</v>
      </c>
      <c r="K748" s="152">
        <v>40295</v>
      </c>
      <c r="M748" s="86"/>
    </row>
    <row r="749" spans="2:13" ht="13">
      <c r="B749" s="151" t="s">
        <v>536</v>
      </c>
      <c r="C749" s="151" t="s">
        <v>620</v>
      </c>
      <c r="D749" s="151" t="s">
        <v>391</v>
      </c>
      <c r="E749" s="151" t="s">
        <v>360</v>
      </c>
      <c r="F749" s="151" t="s">
        <v>361</v>
      </c>
      <c r="G749" s="151" t="b">
        <v>0</v>
      </c>
      <c r="H749" s="151" t="s">
        <v>39</v>
      </c>
      <c r="I749" s="151">
        <v>1.1000000000000001</v>
      </c>
      <c r="J749" s="151">
        <f>VALUE(_xlfn.IFS(Table242[[#This Row],[Temperatures Delivered]]="Cold Only", "1", Table242[[#This Row],[Temperatures Delivered]]="Cook (ambient) &amp; Cold", "2",Table242[[#This Row],[Temperatures Delivered]]="Hot &amp; Cold", "3"))</f>
        <v>3</v>
      </c>
      <c r="K749" s="152">
        <v>40295</v>
      </c>
      <c r="M749" s="86"/>
    </row>
    <row r="750" spans="2:13" ht="13">
      <c r="B750" s="151" t="s">
        <v>297</v>
      </c>
      <c r="C750" s="151">
        <v>601090</v>
      </c>
      <c r="D750" s="151" t="s">
        <v>359</v>
      </c>
      <c r="E750" s="151" t="s">
        <v>360</v>
      </c>
      <c r="F750" s="151" t="s">
        <v>361</v>
      </c>
      <c r="G750" s="151" t="b">
        <v>0</v>
      </c>
      <c r="H750" s="151" t="s">
        <v>39</v>
      </c>
      <c r="I750" s="151">
        <v>0.8</v>
      </c>
      <c r="J750" s="151">
        <f>VALUE(_xlfn.IFS(Table242[[#This Row],[Temperatures Delivered]]="Cold Only", "1", Table242[[#This Row],[Temperatures Delivered]]="Cook (ambient) &amp; Cold", "2",Table242[[#This Row],[Temperatures Delivered]]="Hot &amp; Cold", "3"))</f>
        <v>3</v>
      </c>
      <c r="K750" s="152">
        <v>41899</v>
      </c>
      <c r="M750" s="86"/>
    </row>
    <row r="751" spans="2:13" ht="13">
      <c r="B751" s="151" t="s">
        <v>507</v>
      </c>
      <c r="C751" s="151" t="s">
        <v>673</v>
      </c>
      <c r="D751" s="151" t="s">
        <v>359</v>
      </c>
      <c r="E751" s="151" t="s">
        <v>360</v>
      </c>
      <c r="F751" s="151" t="s">
        <v>361</v>
      </c>
      <c r="G751" s="151" t="b">
        <v>0</v>
      </c>
      <c r="H751" s="151" t="s">
        <v>39</v>
      </c>
      <c r="I751" s="151">
        <v>1.1000000000000001</v>
      </c>
      <c r="J751" s="151">
        <f>VALUE(_xlfn.IFS(Table242[[#This Row],[Temperatures Delivered]]="Cold Only", "1", Table242[[#This Row],[Temperatures Delivered]]="Cook (ambient) &amp; Cold", "2",Table242[[#This Row],[Temperatures Delivered]]="Hot &amp; Cold", "3"))</f>
        <v>3</v>
      </c>
      <c r="K751" s="152">
        <v>40295</v>
      </c>
      <c r="M751" s="86"/>
    </row>
    <row r="752" spans="2:13" ht="13">
      <c r="B752" s="151" t="s">
        <v>297</v>
      </c>
      <c r="C752" s="151">
        <v>900185</v>
      </c>
      <c r="D752" s="151" t="s">
        <v>359</v>
      </c>
      <c r="E752" s="151" t="s">
        <v>360</v>
      </c>
      <c r="F752" s="151" t="s">
        <v>361</v>
      </c>
      <c r="G752" s="151" t="b">
        <v>0</v>
      </c>
      <c r="H752" s="151" t="s">
        <v>39</v>
      </c>
      <c r="I752" s="151">
        <v>1.2</v>
      </c>
      <c r="J752" s="151">
        <f>VALUE(_xlfn.IFS(Table242[[#This Row],[Temperatures Delivered]]="Cold Only", "1", Table242[[#This Row],[Temperatures Delivered]]="Cook (ambient) &amp; Cold", "2",Table242[[#This Row],[Temperatures Delivered]]="Hot &amp; Cold", "3"))</f>
        <v>3</v>
      </c>
      <c r="K752" s="152">
        <v>40590</v>
      </c>
      <c r="M752" s="86"/>
    </row>
    <row r="753" spans="2:13" ht="13">
      <c r="B753" s="151" t="s">
        <v>59</v>
      </c>
      <c r="C753" s="151" t="s">
        <v>574</v>
      </c>
      <c r="D753" s="151" t="s">
        <v>359</v>
      </c>
      <c r="E753" s="151" t="s">
        <v>360</v>
      </c>
      <c r="F753" s="151" t="s">
        <v>361</v>
      </c>
      <c r="G753" s="151" t="b">
        <v>0</v>
      </c>
      <c r="H753" s="151" t="s">
        <v>39</v>
      </c>
      <c r="I753" s="151">
        <v>0.9</v>
      </c>
      <c r="J753" s="151">
        <f>VALUE(_xlfn.IFS(Table242[[#This Row],[Temperatures Delivered]]="Cold Only", "1", Table242[[#This Row],[Temperatures Delivered]]="Cook (ambient) &amp; Cold", "2",Table242[[#This Row],[Temperatures Delivered]]="Hot &amp; Cold", "3"))</f>
        <v>3</v>
      </c>
      <c r="K753" s="152">
        <v>40680</v>
      </c>
      <c r="M753" s="86"/>
    </row>
    <row r="754" spans="2:13" ht="13">
      <c r="B754" s="151" t="s">
        <v>297</v>
      </c>
      <c r="C754" s="151">
        <v>601089</v>
      </c>
      <c r="D754" s="151" t="s">
        <v>359</v>
      </c>
      <c r="E754" s="151" t="s">
        <v>360</v>
      </c>
      <c r="F754" s="151" t="s">
        <v>361</v>
      </c>
      <c r="G754" s="151" t="b">
        <v>0</v>
      </c>
      <c r="H754" s="151" t="s">
        <v>39</v>
      </c>
      <c r="I754" s="151">
        <v>0.8</v>
      </c>
      <c r="J754" s="151">
        <f>VALUE(_xlfn.IFS(Table242[[#This Row],[Temperatures Delivered]]="Cold Only", "1", Table242[[#This Row],[Temperatures Delivered]]="Cook (ambient) &amp; Cold", "2",Table242[[#This Row],[Temperatures Delivered]]="Hot &amp; Cold", "3"))</f>
        <v>3</v>
      </c>
      <c r="K754" s="152">
        <v>41887</v>
      </c>
      <c r="M754" s="86"/>
    </row>
    <row r="755" spans="2:13" ht="13">
      <c r="B755" s="151" t="s">
        <v>536</v>
      </c>
      <c r="C755" s="151" t="s">
        <v>544</v>
      </c>
      <c r="D755" s="151" t="s">
        <v>391</v>
      </c>
      <c r="E755" s="151" t="s">
        <v>360</v>
      </c>
      <c r="F755" s="151" t="s">
        <v>361</v>
      </c>
      <c r="G755" s="151" t="b">
        <v>0</v>
      </c>
      <c r="H755" s="151" t="s">
        <v>39</v>
      </c>
      <c r="I755" s="151">
        <v>1.1000000000000001</v>
      </c>
      <c r="J755" s="151">
        <f>VALUE(_xlfn.IFS(Table242[[#This Row],[Temperatures Delivered]]="Cold Only", "1", Table242[[#This Row],[Temperatures Delivered]]="Cook (ambient) &amp; Cold", "2",Table242[[#This Row],[Temperatures Delivered]]="Hot &amp; Cold", "3"))</f>
        <v>3</v>
      </c>
      <c r="K755" s="152">
        <v>40295</v>
      </c>
      <c r="M755" s="86"/>
    </row>
    <row r="756" spans="2:13" ht="13">
      <c r="B756" s="151" t="s">
        <v>370</v>
      </c>
      <c r="C756" s="151" t="s">
        <v>559</v>
      </c>
      <c r="D756" s="151" t="s">
        <v>359</v>
      </c>
      <c r="E756" s="151" t="s">
        <v>360</v>
      </c>
      <c r="F756" s="151" t="s">
        <v>361</v>
      </c>
      <c r="G756" s="151" t="b">
        <v>0</v>
      </c>
      <c r="H756" s="151" t="s">
        <v>39</v>
      </c>
      <c r="I756" s="151">
        <v>0.8</v>
      </c>
      <c r="J756" s="151">
        <f>VALUE(_xlfn.IFS(Table242[[#This Row],[Temperatures Delivered]]="Cold Only", "1", Table242[[#This Row],[Temperatures Delivered]]="Cook (ambient) &amp; Cold", "2",Table242[[#This Row],[Temperatures Delivered]]="Hot &amp; Cold", "3"))</f>
        <v>3</v>
      </c>
      <c r="K756" s="152">
        <v>42033</v>
      </c>
      <c r="M756" s="86"/>
    </row>
    <row r="757" spans="2:13" ht="13">
      <c r="B757" s="151" t="s">
        <v>297</v>
      </c>
      <c r="C757" s="151">
        <v>601142</v>
      </c>
      <c r="D757" s="151" t="s">
        <v>359</v>
      </c>
      <c r="E757" s="151" t="s">
        <v>360</v>
      </c>
      <c r="F757" s="151" t="s">
        <v>361</v>
      </c>
      <c r="G757" s="151" t="b">
        <v>0</v>
      </c>
      <c r="H757" s="151" t="s">
        <v>39</v>
      </c>
      <c r="I757" s="151">
        <v>0.8</v>
      </c>
      <c r="J757" s="151">
        <f>VALUE(_xlfn.IFS(Table242[[#This Row],[Temperatures Delivered]]="Cold Only", "1", Table242[[#This Row],[Temperatures Delivered]]="Cook (ambient) &amp; Cold", "2",Table242[[#This Row],[Temperatures Delivered]]="Hot &amp; Cold", "3"))</f>
        <v>3</v>
      </c>
      <c r="K757" s="152">
        <v>42033</v>
      </c>
      <c r="M757" s="86"/>
    </row>
    <row r="758" spans="2:13" ht="13">
      <c r="B758" s="151" t="s">
        <v>514</v>
      </c>
      <c r="C758" s="151" t="s">
        <v>574</v>
      </c>
      <c r="D758" s="151" t="s">
        <v>359</v>
      </c>
      <c r="E758" s="151" t="s">
        <v>360</v>
      </c>
      <c r="F758" s="151" t="s">
        <v>361</v>
      </c>
      <c r="G758" s="151" t="b">
        <v>0</v>
      </c>
      <c r="H758" s="151" t="s">
        <v>39</v>
      </c>
      <c r="I758" s="151">
        <v>0.9</v>
      </c>
      <c r="J758" s="151">
        <f>VALUE(_xlfn.IFS(Table242[[#This Row],[Temperatures Delivered]]="Cold Only", "1", Table242[[#This Row],[Temperatures Delivered]]="Cook (ambient) &amp; Cold", "2",Table242[[#This Row],[Temperatures Delivered]]="Hot &amp; Cold", "3"))</f>
        <v>3</v>
      </c>
      <c r="K758" s="152">
        <v>40680</v>
      </c>
      <c r="M758" s="86"/>
    </row>
    <row r="759" spans="2:13" ht="13">
      <c r="B759" s="151" t="s">
        <v>297</v>
      </c>
      <c r="C759" s="151">
        <v>601176</v>
      </c>
      <c r="D759" s="151" t="s">
        <v>359</v>
      </c>
      <c r="E759" s="151" t="s">
        <v>360</v>
      </c>
      <c r="F759" s="151" t="s">
        <v>361</v>
      </c>
      <c r="G759" s="151" t="b">
        <v>0</v>
      </c>
      <c r="H759" s="151" t="s">
        <v>39</v>
      </c>
      <c r="I759" s="151">
        <v>0.8</v>
      </c>
      <c r="J759" s="151">
        <f>VALUE(_xlfn.IFS(Table242[[#This Row],[Temperatures Delivered]]="Cold Only", "1", Table242[[#This Row],[Temperatures Delivered]]="Cook (ambient) &amp; Cold", "2",Table242[[#This Row],[Temperatures Delivered]]="Hot &amp; Cold", "3"))</f>
        <v>3</v>
      </c>
      <c r="K759" s="152">
        <v>41899</v>
      </c>
      <c r="M759" s="86"/>
    </row>
    <row r="760" spans="2:13" ht="13">
      <c r="B760" s="151" t="s">
        <v>507</v>
      </c>
      <c r="C760" s="151" t="s">
        <v>605</v>
      </c>
      <c r="D760" s="151" t="s">
        <v>359</v>
      </c>
      <c r="E760" s="151" t="s">
        <v>360</v>
      </c>
      <c r="F760" s="151" t="s">
        <v>361</v>
      </c>
      <c r="G760" s="151" t="b">
        <v>0</v>
      </c>
      <c r="H760" s="151" t="s">
        <v>39</v>
      </c>
      <c r="I760" s="151">
        <v>1.1000000000000001</v>
      </c>
      <c r="J760" s="151">
        <f>VALUE(_xlfn.IFS(Table242[[#This Row],[Temperatures Delivered]]="Cold Only", "1", Table242[[#This Row],[Temperatures Delivered]]="Cook (ambient) &amp; Cold", "2",Table242[[#This Row],[Temperatures Delivered]]="Hot &amp; Cold", "3"))</f>
        <v>3</v>
      </c>
      <c r="K760" s="152">
        <v>40295</v>
      </c>
      <c r="M760" s="86"/>
    </row>
    <row r="761" spans="2:13" ht="13">
      <c r="B761" s="151" t="s">
        <v>297</v>
      </c>
      <c r="C761" s="151">
        <v>601086</v>
      </c>
      <c r="D761" s="151" t="s">
        <v>359</v>
      </c>
      <c r="E761" s="151" t="s">
        <v>360</v>
      </c>
      <c r="F761" s="151" t="s">
        <v>361</v>
      </c>
      <c r="G761" s="151" t="b">
        <v>0</v>
      </c>
      <c r="H761" s="151" t="s">
        <v>39</v>
      </c>
      <c r="I761" s="151">
        <v>0.7</v>
      </c>
      <c r="J761" s="151">
        <f>VALUE(_xlfn.IFS(Table242[[#This Row],[Temperatures Delivered]]="Cold Only", "1", Table242[[#This Row],[Temperatures Delivered]]="Cook (ambient) &amp; Cold", "2",Table242[[#This Row],[Temperatures Delivered]]="Hot &amp; Cold", "3"))</f>
        <v>3</v>
      </c>
      <c r="K761" s="152">
        <v>41899</v>
      </c>
      <c r="M761" s="86"/>
    </row>
    <row r="762" spans="2:13" ht="13">
      <c r="B762" s="151" t="s">
        <v>536</v>
      </c>
      <c r="C762" s="151" t="s">
        <v>638</v>
      </c>
      <c r="D762" s="151" t="s">
        <v>391</v>
      </c>
      <c r="E762" s="151" t="s">
        <v>360</v>
      </c>
      <c r="F762" s="151" t="s">
        <v>361</v>
      </c>
      <c r="G762" s="151" t="b">
        <v>0</v>
      </c>
      <c r="H762" s="151" t="s">
        <v>39</v>
      </c>
      <c r="I762" s="151">
        <v>1.1000000000000001</v>
      </c>
      <c r="J762" s="151">
        <f>VALUE(_xlfn.IFS(Table242[[#This Row],[Temperatures Delivered]]="Cold Only", "1", Table242[[#This Row],[Temperatures Delivered]]="Cook (ambient) &amp; Cold", "2",Table242[[#This Row],[Temperatures Delivered]]="Hot &amp; Cold", "3"))</f>
        <v>3</v>
      </c>
      <c r="K762" s="152">
        <v>40295</v>
      </c>
      <c r="M762" s="86"/>
    </row>
    <row r="763" spans="2:13" ht="13">
      <c r="B763" s="151" t="s">
        <v>501</v>
      </c>
      <c r="C763" s="151" t="s">
        <v>600</v>
      </c>
      <c r="D763" s="151" t="s">
        <v>391</v>
      </c>
      <c r="E763" s="151" t="s">
        <v>360</v>
      </c>
      <c r="F763" s="151" t="s">
        <v>361</v>
      </c>
      <c r="G763" s="151" t="b">
        <v>0</v>
      </c>
      <c r="H763" s="151" t="s">
        <v>39</v>
      </c>
      <c r="I763" s="151">
        <v>1.1000000000000001</v>
      </c>
      <c r="J763" s="151">
        <f>VALUE(_xlfn.IFS(Table242[[#This Row],[Temperatures Delivered]]="Cold Only", "1", Table242[[#This Row],[Temperatures Delivered]]="Cook (ambient) &amp; Cold", "2",Table242[[#This Row],[Temperatures Delivered]]="Hot &amp; Cold", "3"))</f>
        <v>3</v>
      </c>
      <c r="K763" s="152">
        <v>40295</v>
      </c>
      <c r="M763" s="86"/>
    </row>
    <row r="764" spans="2:13" ht="13">
      <c r="B764" s="151" t="s">
        <v>536</v>
      </c>
      <c r="C764" s="151" t="s">
        <v>523</v>
      </c>
      <c r="D764" s="151" t="s">
        <v>359</v>
      </c>
      <c r="E764" s="151" t="s">
        <v>360</v>
      </c>
      <c r="F764" s="151" t="s">
        <v>361</v>
      </c>
      <c r="G764" s="151" t="b">
        <v>0</v>
      </c>
      <c r="H764" s="151" t="s">
        <v>39</v>
      </c>
      <c r="I764" s="151">
        <v>1.1000000000000001</v>
      </c>
      <c r="J764" s="151">
        <f>VALUE(_xlfn.IFS(Table242[[#This Row],[Temperatures Delivered]]="Cold Only", "1", Table242[[#This Row],[Temperatures Delivered]]="Cook (ambient) &amp; Cold", "2",Table242[[#This Row],[Temperatures Delivered]]="Hot &amp; Cold", "3"))</f>
        <v>3</v>
      </c>
      <c r="K764" s="152">
        <v>40295</v>
      </c>
      <c r="M764" s="86"/>
    </row>
    <row r="765" spans="2:13" ht="13">
      <c r="B765" s="151" t="s">
        <v>501</v>
      </c>
      <c r="C765" s="151" t="s">
        <v>552</v>
      </c>
      <c r="D765" s="151" t="s">
        <v>359</v>
      </c>
      <c r="E765" s="151" t="s">
        <v>360</v>
      </c>
      <c r="F765" s="151" t="s">
        <v>361</v>
      </c>
      <c r="G765" s="151" t="b">
        <v>0</v>
      </c>
      <c r="H765" s="151" t="s">
        <v>39</v>
      </c>
      <c r="I765" s="151">
        <v>1.1000000000000001</v>
      </c>
      <c r="J765" s="151">
        <f>VALUE(_xlfn.IFS(Table242[[#This Row],[Temperatures Delivered]]="Cold Only", "1", Table242[[#This Row],[Temperatures Delivered]]="Cook (ambient) &amp; Cold", "2",Table242[[#This Row],[Temperatures Delivered]]="Hot &amp; Cold", "3"))</f>
        <v>3</v>
      </c>
      <c r="K765" s="152">
        <v>40295</v>
      </c>
      <c r="M765" s="86"/>
    </row>
    <row r="766" spans="2:13" ht="13">
      <c r="B766" s="151" t="s">
        <v>297</v>
      </c>
      <c r="C766" s="151">
        <v>601089</v>
      </c>
      <c r="D766" s="151" t="s">
        <v>359</v>
      </c>
      <c r="E766" s="151" t="s">
        <v>360</v>
      </c>
      <c r="F766" s="151" t="s">
        <v>361</v>
      </c>
      <c r="G766" s="151" t="b">
        <v>0</v>
      </c>
      <c r="H766" s="151" t="s">
        <v>39</v>
      </c>
      <c r="I766" s="151">
        <v>0.8</v>
      </c>
      <c r="J766" s="151">
        <f>VALUE(_xlfn.IFS(Table242[[#This Row],[Temperatures Delivered]]="Cold Only", "1", Table242[[#This Row],[Temperatures Delivered]]="Cook (ambient) &amp; Cold", "2",Table242[[#This Row],[Temperatures Delivered]]="Hot &amp; Cold", "3"))</f>
        <v>3</v>
      </c>
      <c r="K766" s="152">
        <v>41899</v>
      </c>
      <c r="M766" s="86"/>
    </row>
    <row r="767" spans="2:13" ht="13">
      <c r="B767" s="151" t="s">
        <v>536</v>
      </c>
      <c r="C767" s="151" t="s">
        <v>571</v>
      </c>
      <c r="D767" s="151" t="s">
        <v>359</v>
      </c>
      <c r="E767" s="151" t="s">
        <v>360</v>
      </c>
      <c r="F767" s="151" t="s">
        <v>361</v>
      </c>
      <c r="G767" s="151" t="b">
        <v>0</v>
      </c>
      <c r="H767" s="151" t="s">
        <v>39</v>
      </c>
      <c r="I767" s="151">
        <v>1.1000000000000001</v>
      </c>
      <c r="J767" s="151">
        <f>VALUE(_xlfn.IFS(Table242[[#This Row],[Temperatures Delivered]]="Cold Only", "1", Table242[[#This Row],[Temperatures Delivered]]="Cook (ambient) &amp; Cold", "2",Table242[[#This Row],[Temperatures Delivered]]="Hot &amp; Cold", "3"))</f>
        <v>3</v>
      </c>
      <c r="K767" s="152">
        <v>40295</v>
      </c>
      <c r="M767" s="86"/>
    </row>
    <row r="768" spans="2:13" ht="13">
      <c r="B768" s="151" t="s">
        <v>297</v>
      </c>
      <c r="C768" s="151">
        <v>601204</v>
      </c>
      <c r="D768" s="151" t="s">
        <v>359</v>
      </c>
      <c r="E768" s="151" t="s">
        <v>360</v>
      </c>
      <c r="F768" s="151" t="s">
        <v>361</v>
      </c>
      <c r="G768" s="151" t="b">
        <v>0</v>
      </c>
      <c r="H768" s="151" t="s">
        <v>39</v>
      </c>
      <c r="I768" s="151">
        <v>0.8</v>
      </c>
      <c r="J768" s="151">
        <f>VALUE(_xlfn.IFS(Table242[[#This Row],[Temperatures Delivered]]="Cold Only", "1", Table242[[#This Row],[Temperatures Delivered]]="Cook (ambient) &amp; Cold", "2",Table242[[#This Row],[Temperatures Delivered]]="Hot &amp; Cold", "3"))</f>
        <v>3</v>
      </c>
      <c r="K768" s="152">
        <v>42160</v>
      </c>
      <c r="M768" s="86"/>
    </row>
    <row r="769" spans="2:13" ht="13">
      <c r="B769" s="151" t="s">
        <v>297</v>
      </c>
      <c r="C769" s="151">
        <v>601165</v>
      </c>
      <c r="D769" s="151" t="s">
        <v>359</v>
      </c>
      <c r="E769" s="151" t="s">
        <v>360</v>
      </c>
      <c r="F769" s="151" t="s">
        <v>361</v>
      </c>
      <c r="G769" s="151" t="b">
        <v>0</v>
      </c>
      <c r="H769" s="151" t="s">
        <v>39</v>
      </c>
      <c r="I769" s="151">
        <v>0.8</v>
      </c>
      <c r="J769" s="151">
        <f>VALUE(_xlfn.IFS(Table242[[#This Row],[Temperatures Delivered]]="Cold Only", "1", Table242[[#This Row],[Temperatures Delivered]]="Cook (ambient) &amp; Cold", "2",Table242[[#This Row],[Temperatures Delivered]]="Hot &amp; Cold", "3"))</f>
        <v>3</v>
      </c>
      <c r="K769" s="152">
        <v>42033</v>
      </c>
      <c r="M769" s="86"/>
    </row>
    <row r="770" spans="2:13" ht="13">
      <c r="B770" s="151" t="s">
        <v>297</v>
      </c>
      <c r="C770" s="151">
        <v>601118</v>
      </c>
      <c r="D770" s="151" t="s">
        <v>359</v>
      </c>
      <c r="E770" s="151" t="s">
        <v>360</v>
      </c>
      <c r="F770" s="151" t="s">
        <v>361</v>
      </c>
      <c r="G770" s="151" t="b">
        <v>0</v>
      </c>
      <c r="H770" s="151" t="s">
        <v>39</v>
      </c>
      <c r="I770" s="151">
        <v>0.8</v>
      </c>
      <c r="J770" s="151">
        <f>VALUE(_xlfn.IFS(Table242[[#This Row],[Temperatures Delivered]]="Cold Only", "1", Table242[[#This Row],[Temperatures Delivered]]="Cook (ambient) &amp; Cold", "2",Table242[[#This Row],[Temperatures Delivered]]="Hot &amp; Cold", "3"))</f>
        <v>3</v>
      </c>
      <c r="K770" s="152">
        <v>42033</v>
      </c>
      <c r="M770" s="86"/>
    </row>
    <row r="771" spans="2:13" ht="13">
      <c r="B771" s="151" t="s">
        <v>503</v>
      </c>
      <c r="C771" s="151" t="s">
        <v>540</v>
      </c>
      <c r="D771" s="151" t="s">
        <v>359</v>
      </c>
      <c r="E771" s="151" t="s">
        <v>360</v>
      </c>
      <c r="F771" s="151" t="s">
        <v>361</v>
      </c>
      <c r="G771" s="151" t="b">
        <v>0</v>
      </c>
      <c r="H771" s="151" t="s">
        <v>39</v>
      </c>
      <c r="I771" s="151">
        <v>1.1000000000000001</v>
      </c>
      <c r="J771" s="151">
        <f>VALUE(_xlfn.IFS(Table242[[#This Row],[Temperatures Delivered]]="Cold Only", "1", Table242[[#This Row],[Temperatures Delivered]]="Cook (ambient) &amp; Cold", "2",Table242[[#This Row],[Temperatures Delivered]]="Hot &amp; Cold", "3"))</f>
        <v>3</v>
      </c>
      <c r="K771" s="152">
        <v>40242</v>
      </c>
      <c r="M771" s="86"/>
    </row>
    <row r="772" spans="2:13" ht="13">
      <c r="B772" s="151" t="s">
        <v>503</v>
      </c>
      <c r="C772" s="151" t="s">
        <v>526</v>
      </c>
      <c r="D772" s="151" t="s">
        <v>391</v>
      </c>
      <c r="E772" s="151" t="s">
        <v>360</v>
      </c>
      <c r="F772" s="151" t="s">
        <v>361</v>
      </c>
      <c r="G772" s="151" t="b">
        <v>0</v>
      </c>
      <c r="H772" s="151" t="s">
        <v>39</v>
      </c>
      <c r="I772" s="151">
        <v>1.1000000000000001</v>
      </c>
      <c r="J772" s="151">
        <f>VALUE(_xlfn.IFS(Table242[[#This Row],[Temperatures Delivered]]="Cold Only", "1", Table242[[#This Row],[Temperatures Delivered]]="Cook (ambient) &amp; Cold", "2",Table242[[#This Row],[Temperatures Delivered]]="Hot &amp; Cold", "3"))</f>
        <v>3</v>
      </c>
      <c r="K772" s="152">
        <v>40295</v>
      </c>
      <c r="M772" s="86"/>
    </row>
    <row r="773" spans="2:13" ht="13">
      <c r="B773" s="151" t="s">
        <v>362</v>
      </c>
      <c r="C773" s="151" t="s">
        <v>525</v>
      </c>
      <c r="D773" s="151" t="s">
        <v>359</v>
      </c>
      <c r="E773" s="151" t="s">
        <v>360</v>
      </c>
      <c r="F773" s="151" t="s">
        <v>361</v>
      </c>
      <c r="G773" s="151" t="b">
        <v>0</v>
      </c>
      <c r="H773" s="151" t="s">
        <v>39</v>
      </c>
      <c r="I773" s="151">
        <v>0.9</v>
      </c>
      <c r="J773" s="151">
        <f>VALUE(_xlfn.IFS(Table242[[#This Row],[Temperatures Delivered]]="Cold Only", "1", Table242[[#This Row],[Temperatures Delivered]]="Cook (ambient) &amp; Cold", "2",Table242[[#This Row],[Temperatures Delivered]]="Hot &amp; Cold", "3"))</f>
        <v>3</v>
      </c>
      <c r="K773" s="152">
        <v>40672</v>
      </c>
      <c r="M773" s="86"/>
    </row>
    <row r="774" spans="2:13" ht="13">
      <c r="B774" s="151" t="s">
        <v>297</v>
      </c>
      <c r="C774" s="151">
        <v>900183</v>
      </c>
      <c r="D774" s="151" t="s">
        <v>359</v>
      </c>
      <c r="E774" s="151" t="s">
        <v>360</v>
      </c>
      <c r="F774" s="151" t="s">
        <v>361</v>
      </c>
      <c r="G774" s="151" t="b">
        <v>0</v>
      </c>
      <c r="H774" s="151" t="s">
        <v>39</v>
      </c>
      <c r="I774" s="151">
        <v>0.7</v>
      </c>
      <c r="J774" s="151">
        <f>VALUE(_xlfn.IFS(Table242[[#This Row],[Temperatures Delivered]]="Cold Only", "1", Table242[[#This Row],[Temperatures Delivered]]="Cook (ambient) &amp; Cold", "2",Table242[[#This Row],[Temperatures Delivered]]="Hot &amp; Cold", "3"))</f>
        <v>3</v>
      </c>
      <c r="K774" s="152">
        <v>41899</v>
      </c>
      <c r="M774" s="86"/>
    </row>
    <row r="775" spans="2:13" ht="39">
      <c r="B775" s="151" t="s">
        <v>546</v>
      </c>
      <c r="C775" s="151" t="s">
        <v>590</v>
      </c>
      <c r="D775" s="151" t="s">
        <v>359</v>
      </c>
      <c r="E775" s="151" t="s">
        <v>360</v>
      </c>
      <c r="F775" s="151" t="s">
        <v>361</v>
      </c>
      <c r="G775" s="151" t="b">
        <v>0</v>
      </c>
      <c r="H775" s="151" t="s">
        <v>39</v>
      </c>
      <c r="I775" s="151">
        <v>0.9</v>
      </c>
      <c r="J775" s="151">
        <f>VALUE(_xlfn.IFS(Table242[[#This Row],[Temperatures Delivered]]="Cold Only", "1", Table242[[#This Row],[Temperatures Delivered]]="Cook (ambient) &amp; Cold", "2",Table242[[#This Row],[Temperatures Delivered]]="Hot &amp; Cold", "3"))</f>
        <v>3</v>
      </c>
      <c r="K775" s="152">
        <v>40672</v>
      </c>
      <c r="M775" s="86"/>
    </row>
    <row r="776" spans="2:13" ht="26">
      <c r="B776" s="151" t="s">
        <v>507</v>
      </c>
      <c r="C776" s="151" t="s">
        <v>676</v>
      </c>
      <c r="D776" s="151" t="s">
        <v>391</v>
      </c>
      <c r="E776" s="151" t="s">
        <v>360</v>
      </c>
      <c r="F776" s="151" t="s">
        <v>361</v>
      </c>
      <c r="G776" s="151" t="b">
        <v>0</v>
      </c>
      <c r="H776" s="151" t="s">
        <v>725</v>
      </c>
      <c r="I776" s="151">
        <v>1.1000000000000001</v>
      </c>
      <c r="J776" s="151">
        <f>VALUE(_xlfn.IFS(Table242[[#This Row],[Temperatures Delivered]]="Cold Only", "1", Table242[[#This Row],[Temperatures Delivered]]="Cook (ambient) &amp; Cold", "2",Table242[[#This Row],[Temperatures Delivered]]="Hot &amp; Cold", "3"))</f>
        <v>2</v>
      </c>
      <c r="K776" s="152">
        <v>40449</v>
      </c>
      <c r="M776" s="86"/>
    </row>
    <row r="777" spans="2:13" ht="13">
      <c r="B777" s="151" t="s">
        <v>503</v>
      </c>
      <c r="C777" s="151" t="s">
        <v>528</v>
      </c>
      <c r="D777" s="151" t="s">
        <v>359</v>
      </c>
      <c r="E777" s="151" t="s">
        <v>360</v>
      </c>
      <c r="F777" s="151" t="s">
        <v>361</v>
      </c>
      <c r="G777" s="151" t="b">
        <v>0</v>
      </c>
      <c r="H777" s="151" t="s">
        <v>39</v>
      </c>
      <c r="I777" s="151">
        <v>1.1000000000000001</v>
      </c>
      <c r="J777" s="151">
        <f>VALUE(_xlfn.IFS(Table242[[#This Row],[Temperatures Delivered]]="Cold Only", "1", Table242[[#This Row],[Temperatures Delivered]]="Cook (ambient) &amp; Cold", "2",Table242[[#This Row],[Temperatures Delivered]]="Hot &amp; Cold", "3"))</f>
        <v>3</v>
      </c>
      <c r="K777" s="152">
        <v>40242</v>
      </c>
      <c r="M777" s="86"/>
    </row>
    <row r="778" spans="2:13" ht="13">
      <c r="B778" s="151" t="s">
        <v>297</v>
      </c>
      <c r="C778" s="151" t="s">
        <v>677</v>
      </c>
      <c r="D778" s="151" t="s">
        <v>359</v>
      </c>
      <c r="E778" s="151" t="s">
        <v>360</v>
      </c>
      <c r="F778" s="151" t="s">
        <v>361</v>
      </c>
      <c r="G778" s="151" t="b">
        <v>0</v>
      </c>
      <c r="H778" s="151" t="s">
        <v>39</v>
      </c>
      <c r="I778" s="151">
        <v>1.2</v>
      </c>
      <c r="J778" s="151">
        <f>VALUE(_xlfn.IFS(Table242[[#This Row],[Temperatures Delivered]]="Cold Only", "1", Table242[[#This Row],[Temperatures Delivered]]="Cook (ambient) &amp; Cold", "2",Table242[[#This Row],[Temperatures Delivered]]="Hot &amp; Cold", "3"))</f>
        <v>3</v>
      </c>
      <c r="K778" s="152">
        <v>40469</v>
      </c>
      <c r="M778" s="86"/>
    </row>
    <row r="779" spans="2:13" ht="13">
      <c r="B779" s="151" t="s">
        <v>296</v>
      </c>
      <c r="C779" s="151">
        <v>601162</v>
      </c>
      <c r="D779" s="151" t="s">
        <v>359</v>
      </c>
      <c r="E779" s="151" t="s">
        <v>360</v>
      </c>
      <c r="F779" s="151" t="s">
        <v>361</v>
      </c>
      <c r="G779" s="151" t="b">
        <v>0</v>
      </c>
      <c r="H779" s="151" t="s">
        <v>39</v>
      </c>
      <c r="I779" s="151">
        <v>0.7</v>
      </c>
      <c r="J779" s="151">
        <f>VALUE(_xlfn.IFS(Table242[[#This Row],[Temperatures Delivered]]="Cold Only", "1", Table242[[#This Row],[Temperatures Delivered]]="Cook (ambient) &amp; Cold", "2",Table242[[#This Row],[Temperatures Delivered]]="Hot &amp; Cold", "3"))</f>
        <v>3</v>
      </c>
      <c r="K779" s="152">
        <v>41899</v>
      </c>
      <c r="M779" s="86"/>
    </row>
    <row r="780" spans="2:13" ht="13">
      <c r="B780" s="151" t="s">
        <v>503</v>
      </c>
      <c r="C780" s="151" t="s">
        <v>672</v>
      </c>
      <c r="D780" s="151" t="s">
        <v>391</v>
      </c>
      <c r="E780" s="151" t="s">
        <v>360</v>
      </c>
      <c r="F780" s="151" t="s">
        <v>361</v>
      </c>
      <c r="G780" s="151" t="b">
        <v>0</v>
      </c>
      <c r="H780" s="151" t="s">
        <v>39</v>
      </c>
      <c r="I780" s="151">
        <v>1.1000000000000001</v>
      </c>
      <c r="J780" s="151">
        <f>VALUE(_xlfn.IFS(Table242[[#This Row],[Temperatures Delivered]]="Cold Only", "1", Table242[[#This Row],[Temperatures Delivered]]="Cook (ambient) &amp; Cold", "2",Table242[[#This Row],[Temperatures Delivered]]="Hot &amp; Cold", "3"))</f>
        <v>3</v>
      </c>
      <c r="K780" s="152">
        <v>40295</v>
      </c>
      <c r="M780" s="86"/>
    </row>
    <row r="781" spans="2:13" ht="13">
      <c r="B781" s="151" t="s">
        <v>296</v>
      </c>
      <c r="C781" s="151">
        <v>601163</v>
      </c>
      <c r="D781" s="151" t="s">
        <v>359</v>
      </c>
      <c r="E781" s="151" t="s">
        <v>360</v>
      </c>
      <c r="F781" s="151" t="s">
        <v>361</v>
      </c>
      <c r="G781" s="151" t="b">
        <v>0</v>
      </c>
      <c r="H781" s="151" t="s">
        <v>39</v>
      </c>
      <c r="I781" s="151">
        <v>0.8</v>
      </c>
      <c r="J781" s="151">
        <f>VALUE(_xlfn.IFS(Table242[[#This Row],[Temperatures Delivered]]="Cold Only", "1", Table242[[#This Row],[Temperatures Delivered]]="Cook (ambient) &amp; Cold", "2",Table242[[#This Row],[Temperatures Delivered]]="Hot &amp; Cold", "3"))</f>
        <v>3</v>
      </c>
      <c r="K781" s="152">
        <v>41899</v>
      </c>
      <c r="M781" s="86"/>
    </row>
    <row r="782" spans="2:13" ht="13">
      <c r="B782" s="151" t="s">
        <v>514</v>
      </c>
      <c r="C782" s="151" t="s">
        <v>595</v>
      </c>
      <c r="D782" s="151" t="s">
        <v>359</v>
      </c>
      <c r="E782" s="151" t="s">
        <v>360</v>
      </c>
      <c r="F782" s="151" t="s">
        <v>361</v>
      </c>
      <c r="G782" s="151" t="b">
        <v>0</v>
      </c>
      <c r="H782" s="151" t="s">
        <v>39</v>
      </c>
      <c r="I782" s="151">
        <v>0.9</v>
      </c>
      <c r="J782" s="151">
        <f>VALUE(_xlfn.IFS(Table242[[#This Row],[Temperatures Delivered]]="Cold Only", "1", Table242[[#This Row],[Temperatures Delivered]]="Cook (ambient) &amp; Cold", "2",Table242[[#This Row],[Temperatures Delivered]]="Hot &amp; Cold", "3"))</f>
        <v>3</v>
      </c>
      <c r="K782" s="152">
        <v>40680</v>
      </c>
      <c r="M782" s="86"/>
    </row>
    <row r="783" spans="2:13" ht="13">
      <c r="B783" s="151" t="s">
        <v>296</v>
      </c>
      <c r="C783" s="151">
        <v>601172</v>
      </c>
      <c r="D783" s="151" t="s">
        <v>359</v>
      </c>
      <c r="E783" s="151" t="s">
        <v>360</v>
      </c>
      <c r="F783" s="151" t="s">
        <v>361</v>
      </c>
      <c r="G783" s="151" t="b">
        <v>0</v>
      </c>
      <c r="H783" s="151" t="s">
        <v>39</v>
      </c>
      <c r="I783" s="151">
        <v>0.8</v>
      </c>
      <c r="J783" s="151">
        <f>VALUE(_xlfn.IFS(Table242[[#This Row],[Temperatures Delivered]]="Cold Only", "1", Table242[[#This Row],[Temperatures Delivered]]="Cook (ambient) &amp; Cold", "2",Table242[[#This Row],[Temperatures Delivered]]="Hot &amp; Cold", "3"))</f>
        <v>3</v>
      </c>
      <c r="K783" s="152">
        <v>41899</v>
      </c>
      <c r="M783" s="86"/>
    </row>
    <row r="784" spans="2:13" ht="13">
      <c r="B784" s="151" t="s">
        <v>503</v>
      </c>
      <c r="C784" s="151" t="s">
        <v>645</v>
      </c>
      <c r="D784" s="151" t="s">
        <v>391</v>
      </c>
      <c r="E784" s="151" t="s">
        <v>360</v>
      </c>
      <c r="F784" s="151" t="s">
        <v>361</v>
      </c>
      <c r="G784" s="151" t="b">
        <v>0</v>
      </c>
      <c r="H784" s="151" t="s">
        <v>39</v>
      </c>
      <c r="I784" s="151">
        <v>1.1000000000000001</v>
      </c>
      <c r="J784" s="151">
        <f>VALUE(_xlfn.IFS(Table242[[#This Row],[Temperatures Delivered]]="Cold Only", "1", Table242[[#This Row],[Temperatures Delivered]]="Cook (ambient) &amp; Cold", "2",Table242[[#This Row],[Temperatures Delivered]]="Hot &amp; Cold", "3"))</f>
        <v>3</v>
      </c>
      <c r="K784" s="152">
        <v>40295</v>
      </c>
      <c r="M784" s="86"/>
    </row>
    <row r="785" spans="2:13" ht="13">
      <c r="B785" s="151" t="s">
        <v>507</v>
      </c>
      <c r="C785" s="151" t="s">
        <v>678</v>
      </c>
      <c r="D785" s="151" t="s">
        <v>359</v>
      </c>
      <c r="E785" s="151" t="s">
        <v>360</v>
      </c>
      <c r="F785" s="151" t="s">
        <v>361</v>
      </c>
      <c r="G785" s="151" t="b">
        <v>0</v>
      </c>
      <c r="H785" s="151" t="s">
        <v>39</v>
      </c>
      <c r="I785" s="151">
        <v>1.1000000000000001</v>
      </c>
      <c r="J785" s="151">
        <f>VALUE(_xlfn.IFS(Table242[[#This Row],[Temperatures Delivered]]="Cold Only", "1", Table242[[#This Row],[Temperatures Delivered]]="Cook (ambient) &amp; Cold", "2",Table242[[#This Row],[Temperatures Delivered]]="Hot &amp; Cold", "3"))</f>
        <v>3</v>
      </c>
      <c r="K785" s="152">
        <v>40295</v>
      </c>
      <c r="M785" s="86"/>
    </row>
    <row r="786" spans="2:13" ht="13">
      <c r="B786" s="151" t="s">
        <v>514</v>
      </c>
      <c r="C786" s="151" t="s">
        <v>590</v>
      </c>
      <c r="D786" s="151" t="s">
        <v>359</v>
      </c>
      <c r="E786" s="151" t="s">
        <v>360</v>
      </c>
      <c r="F786" s="151" t="s">
        <v>361</v>
      </c>
      <c r="G786" s="151" t="b">
        <v>0</v>
      </c>
      <c r="H786" s="151" t="s">
        <v>39</v>
      </c>
      <c r="I786" s="151">
        <v>0.9</v>
      </c>
      <c r="J786" s="151">
        <f>VALUE(_xlfn.IFS(Table242[[#This Row],[Temperatures Delivered]]="Cold Only", "1", Table242[[#This Row],[Temperatures Delivered]]="Cook (ambient) &amp; Cold", "2",Table242[[#This Row],[Temperatures Delivered]]="Hot &amp; Cold", "3"))</f>
        <v>3</v>
      </c>
      <c r="K786" s="152">
        <v>40680</v>
      </c>
      <c r="M786" s="86"/>
    </row>
    <row r="787" spans="2:13" ht="13">
      <c r="B787" s="151" t="s">
        <v>507</v>
      </c>
      <c r="C787" s="151" t="s">
        <v>549</v>
      </c>
      <c r="D787" s="151" t="s">
        <v>359</v>
      </c>
      <c r="E787" s="151" t="s">
        <v>360</v>
      </c>
      <c r="F787" s="151" t="s">
        <v>361</v>
      </c>
      <c r="G787" s="151" t="b">
        <v>0</v>
      </c>
      <c r="H787" s="151" t="s">
        <v>39</v>
      </c>
      <c r="I787" s="151">
        <v>1.1000000000000001</v>
      </c>
      <c r="J787" s="151">
        <f>VALUE(_xlfn.IFS(Table242[[#This Row],[Temperatures Delivered]]="Cold Only", "1", Table242[[#This Row],[Temperatures Delivered]]="Cook (ambient) &amp; Cold", "2",Table242[[#This Row],[Temperatures Delivered]]="Hot &amp; Cold", "3"))</f>
        <v>3</v>
      </c>
      <c r="K787" s="152">
        <v>40295</v>
      </c>
      <c r="M787" s="86"/>
    </row>
    <row r="788" spans="2:13" ht="13">
      <c r="B788" s="151" t="s">
        <v>536</v>
      </c>
      <c r="C788" s="151" t="s">
        <v>678</v>
      </c>
      <c r="D788" s="151" t="s">
        <v>359</v>
      </c>
      <c r="E788" s="151" t="s">
        <v>360</v>
      </c>
      <c r="F788" s="151" t="s">
        <v>361</v>
      </c>
      <c r="G788" s="151" t="b">
        <v>0</v>
      </c>
      <c r="H788" s="151" t="s">
        <v>39</v>
      </c>
      <c r="I788" s="151">
        <v>1.1000000000000001</v>
      </c>
      <c r="J788" s="151">
        <f>VALUE(_xlfn.IFS(Table242[[#This Row],[Temperatures Delivered]]="Cold Only", "1", Table242[[#This Row],[Temperatures Delivered]]="Cook (ambient) &amp; Cold", "2",Table242[[#This Row],[Temperatures Delivered]]="Hot &amp; Cold", "3"))</f>
        <v>3</v>
      </c>
      <c r="K788" s="152">
        <v>40295</v>
      </c>
      <c r="M788" s="86"/>
    </row>
    <row r="789" spans="2:13" ht="13">
      <c r="B789" s="151" t="s">
        <v>297</v>
      </c>
      <c r="C789" s="151">
        <v>900183</v>
      </c>
      <c r="D789" s="151" t="s">
        <v>359</v>
      </c>
      <c r="E789" s="151" t="s">
        <v>360</v>
      </c>
      <c r="F789" s="151" t="s">
        <v>361</v>
      </c>
      <c r="G789" s="151" t="b">
        <v>0</v>
      </c>
      <c r="H789" s="151" t="s">
        <v>39</v>
      </c>
      <c r="I789" s="151">
        <v>1.2</v>
      </c>
      <c r="J789" s="151">
        <f>VALUE(_xlfn.IFS(Table242[[#This Row],[Temperatures Delivered]]="Cold Only", "1", Table242[[#This Row],[Temperatures Delivered]]="Cook (ambient) &amp; Cold", "2",Table242[[#This Row],[Temperatures Delivered]]="Hot &amp; Cold", "3"))</f>
        <v>3</v>
      </c>
      <c r="K789" s="152">
        <v>40469</v>
      </c>
      <c r="M789" s="86"/>
    </row>
    <row r="790" spans="2:13" ht="13">
      <c r="B790" s="151" t="s">
        <v>507</v>
      </c>
      <c r="C790" s="151" t="s">
        <v>566</v>
      </c>
      <c r="D790" s="151" t="s">
        <v>359</v>
      </c>
      <c r="E790" s="151" t="s">
        <v>360</v>
      </c>
      <c r="F790" s="151" t="s">
        <v>361</v>
      </c>
      <c r="G790" s="151" t="b">
        <v>0</v>
      </c>
      <c r="H790" s="151" t="s">
        <v>39</v>
      </c>
      <c r="I790" s="151">
        <v>1.1000000000000001</v>
      </c>
      <c r="J790" s="151">
        <f>VALUE(_xlfn.IFS(Table242[[#This Row],[Temperatures Delivered]]="Cold Only", "1", Table242[[#This Row],[Temperatures Delivered]]="Cook (ambient) &amp; Cold", "2",Table242[[#This Row],[Temperatures Delivered]]="Hot &amp; Cold", "3"))</f>
        <v>3</v>
      </c>
      <c r="K790" s="152">
        <v>40295</v>
      </c>
      <c r="M790" s="86"/>
    </row>
    <row r="791" spans="2:13" ht="13">
      <c r="B791" s="151" t="s">
        <v>536</v>
      </c>
      <c r="C791" s="151" t="s">
        <v>577</v>
      </c>
      <c r="D791" s="151" t="s">
        <v>359</v>
      </c>
      <c r="E791" s="151" t="s">
        <v>360</v>
      </c>
      <c r="F791" s="151" t="s">
        <v>361</v>
      </c>
      <c r="G791" s="151" t="b">
        <v>0</v>
      </c>
      <c r="H791" s="151" t="s">
        <v>39</v>
      </c>
      <c r="I791" s="151">
        <v>1.1000000000000001</v>
      </c>
      <c r="J791" s="151">
        <f>VALUE(_xlfn.IFS(Table242[[#This Row],[Temperatures Delivered]]="Cold Only", "1", Table242[[#This Row],[Temperatures Delivered]]="Cook (ambient) &amp; Cold", "2",Table242[[#This Row],[Temperatures Delivered]]="Hot &amp; Cold", "3"))</f>
        <v>3</v>
      </c>
      <c r="K791" s="152">
        <v>40295</v>
      </c>
      <c r="M791" s="86"/>
    </row>
    <row r="792" spans="2:13" ht="13">
      <c r="B792" s="151" t="s">
        <v>370</v>
      </c>
      <c r="C792" s="151" t="s">
        <v>548</v>
      </c>
      <c r="D792" s="151" t="s">
        <v>359</v>
      </c>
      <c r="E792" s="151" t="s">
        <v>360</v>
      </c>
      <c r="F792" s="151" t="s">
        <v>361</v>
      </c>
      <c r="G792" s="151" t="b">
        <v>0</v>
      </c>
      <c r="H792" s="151" t="s">
        <v>39</v>
      </c>
      <c r="I792" s="151">
        <v>0.8</v>
      </c>
      <c r="J792" s="151">
        <f>VALUE(_xlfn.IFS(Table242[[#This Row],[Temperatures Delivered]]="Cold Only", "1", Table242[[#This Row],[Temperatures Delivered]]="Cook (ambient) &amp; Cold", "2",Table242[[#This Row],[Temperatures Delivered]]="Hot &amp; Cold", "3"))</f>
        <v>3</v>
      </c>
      <c r="K792" s="152">
        <v>42033</v>
      </c>
      <c r="M792" s="86"/>
    </row>
    <row r="793" spans="2:13" ht="13">
      <c r="B793" s="151" t="s">
        <v>297</v>
      </c>
      <c r="C793" s="151">
        <v>601117</v>
      </c>
      <c r="D793" s="151" t="s">
        <v>359</v>
      </c>
      <c r="E793" s="151" t="s">
        <v>360</v>
      </c>
      <c r="F793" s="151" t="s">
        <v>361</v>
      </c>
      <c r="G793" s="151" t="b">
        <v>0</v>
      </c>
      <c r="H793" s="151" t="s">
        <v>39</v>
      </c>
      <c r="I793" s="151">
        <v>0.8</v>
      </c>
      <c r="J793" s="151">
        <f>VALUE(_xlfn.IFS(Table242[[#This Row],[Temperatures Delivered]]="Cold Only", "1", Table242[[#This Row],[Temperatures Delivered]]="Cook (ambient) &amp; Cold", "2",Table242[[#This Row],[Temperatures Delivered]]="Hot &amp; Cold", "3"))</f>
        <v>3</v>
      </c>
      <c r="K793" s="152">
        <v>42033</v>
      </c>
      <c r="M793" s="86"/>
    </row>
    <row r="794" spans="2:13" ht="13">
      <c r="B794" s="151" t="s">
        <v>524</v>
      </c>
      <c r="C794" s="151" t="s">
        <v>630</v>
      </c>
      <c r="D794" s="151" t="s">
        <v>359</v>
      </c>
      <c r="E794" s="151" t="s">
        <v>360</v>
      </c>
      <c r="F794" s="151" t="s">
        <v>361</v>
      </c>
      <c r="G794" s="151" t="b">
        <v>0</v>
      </c>
      <c r="H794" s="151" t="s">
        <v>39</v>
      </c>
      <c r="I794" s="151">
        <v>0.9</v>
      </c>
      <c r="J794" s="151">
        <f>VALUE(_xlfn.IFS(Table242[[#This Row],[Temperatures Delivered]]="Cold Only", "1", Table242[[#This Row],[Temperatures Delivered]]="Cook (ambient) &amp; Cold", "2",Table242[[#This Row],[Temperatures Delivered]]="Hot &amp; Cold", "3"))</f>
        <v>3</v>
      </c>
      <c r="K794" s="152">
        <v>40672</v>
      </c>
      <c r="M794" s="86"/>
    </row>
    <row r="795" spans="2:13" ht="13">
      <c r="B795" s="151" t="s">
        <v>507</v>
      </c>
      <c r="C795" s="151" t="s">
        <v>584</v>
      </c>
      <c r="D795" s="151" t="s">
        <v>391</v>
      </c>
      <c r="E795" s="151" t="s">
        <v>360</v>
      </c>
      <c r="F795" s="151" t="s">
        <v>361</v>
      </c>
      <c r="G795" s="151" t="b">
        <v>0</v>
      </c>
      <c r="H795" s="151" t="s">
        <v>39</v>
      </c>
      <c r="I795" s="151">
        <v>1.1000000000000001</v>
      </c>
      <c r="J795" s="151">
        <f>VALUE(_xlfn.IFS(Table242[[#This Row],[Temperatures Delivered]]="Cold Only", "1", Table242[[#This Row],[Temperatures Delivered]]="Cook (ambient) &amp; Cold", "2",Table242[[#This Row],[Temperatures Delivered]]="Hot &amp; Cold", "3"))</f>
        <v>3</v>
      </c>
      <c r="K795" s="152">
        <v>40295</v>
      </c>
      <c r="M795" s="86"/>
    </row>
    <row r="796" spans="2:13" ht="13">
      <c r="B796" s="151" t="s">
        <v>297</v>
      </c>
      <c r="C796" s="151">
        <v>601087</v>
      </c>
      <c r="D796" s="151" t="s">
        <v>359</v>
      </c>
      <c r="E796" s="151" t="s">
        <v>360</v>
      </c>
      <c r="F796" s="151" t="s">
        <v>361</v>
      </c>
      <c r="G796" s="151" t="b">
        <v>0</v>
      </c>
      <c r="H796" s="151" t="s">
        <v>39</v>
      </c>
      <c r="I796" s="151">
        <v>0.7</v>
      </c>
      <c r="J796" s="151">
        <f>VALUE(_xlfn.IFS(Table242[[#This Row],[Temperatures Delivered]]="Cold Only", "1", Table242[[#This Row],[Temperatures Delivered]]="Cook (ambient) &amp; Cold", "2",Table242[[#This Row],[Temperatures Delivered]]="Hot &amp; Cold", "3"))</f>
        <v>3</v>
      </c>
      <c r="K796" s="152">
        <v>41887</v>
      </c>
      <c r="M796" s="86"/>
    </row>
    <row r="797" spans="2:13" ht="13">
      <c r="B797" s="151" t="s">
        <v>297</v>
      </c>
      <c r="C797" s="151">
        <v>900137</v>
      </c>
      <c r="D797" s="151" t="s">
        <v>359</v>
      </c>
      <c r="E797" s="151" t="s">
        <v>360</v>
      </c>
      <c r="F797" s="151" t="s">
        <v>361</v>
      </c>
      <c r="G797" s="151" t="b">
        <v>0</v>
      </c>
      <c r="H797" s="151" t="s">
        <v>39</v>
      </c>
      <c r="I797" s="151">
        <v>0.7</v>
      </c>
      <c r="J797" s="151">
        <f>VALUE(_xlfn.IFS(Table242[[#This Row],[Temperatures Delivered]]="Cold Only", "1", Table242[[#This Row],[Temperatures Delivered]]="Cook (ambient) &amp; Cold", "2",Table242[[#This Row],[Temperatures Delivered]]="Hot &amp; Cold", "3"))</f>
        <v>3</v>
      </c>
      <c r="K797" s="152">
        <v>42033</v>
      </c>
      <c r="M797" s="86"/>
    </row>
    <row r="798" spans="2:13" ht="13">
      <c r="B798" s="151" t="s">
        <v>679</v>
      </c>
      <c r="C798" s="151">
        <v>22552</v>
      </c>
      <c r="D798" s="151" t="s">
        <v>359</v>
      </c>
      <c r="E798" s="151" t="s">
        <v>360</v>
      </c>
      <c r="F798" s="151" t="s">
        <v>361</v>
      </c>
      <c r="G798" s="151" t="b">
        <v>0</v>
      </c>
      <c r="H798" s="151" t="s">
        <v>39</v>
      </c>
      <c r="I798" s="151">
        <v>0.6</v>
      </c>
      <c r="J798" s="151">
        <f>VALUE(_xlfn.IFS(Table242[[#This Row],[Temperatures Delivered]]="Cold Only", "1", Table242[[#This Row],[Temperatures Delivered]]="Cook (ambient) &amp; Cold", "2",Table242[[#This Row],[Temperatures Delivered]]="Hot &amp; Cold", "3"))</f>
        <v>3</v>
      </c>
      <c r="K798" s="152">
        <v>42195</v>
      </c>
      <c r="M798" s="86"/>
    </row>
    <row r="799" spans="2:13" ht="13">
      <c r="B799" s="151" t="s">
        <v>501</v>
      </c>
      <c r="C799" s="151" t="s">
        <v>609</v>
      </c>
      <c r="D799" s="151" t="s">
        <v>391</v>
      </c>
      <c r="E799" s="151" t="s">
        <v>360</v>
      </c>
      <c r="F799" s="151" t="s">
        <v>361</v>
      </c>
      <c r="G799" s="151" t="b">
        <v>0</v>
      </c>
      <c r="H799" s="151" t="s">
        <v>39</v>
      </c>
      <c r="I799" s="151">
        <v>1.1000000000000001</v>
      </c>
      <c r="J799" s="151">
        <f>VALUE(_xlfn.IFS(Table242[[#This Row],[Temperatures Delivered]]="Cold Only", "1", Table242[[#This Row],[Temperatures Delivered]]="Cook (ambient) &amp; Cold", "2",Table242[[#This Row],[Temperatures Delivered]]="Hot &amp; Cold", "3"))</f>
        <v>3</v>
      </c>
      <c r="K799" s="152">
        <v>40295</v>
      </c>
      <c r="M799" s="86"/>
    </row>
    <row r="800" spans="2:13" ht="13">
      <c r="B800" s="151" t="s">
        <v>536</v>
      </c>
      <c r="C800" s="151" t="s">
        <v>578</v>
      </c>
      <c r="D800" s="151" t="s">
        <v>391</v>
      </c>
      <c r="E800" s="151" t="s">
        <v>360</v>
      </c>
      <c r="F800" s="151" t="s">
        <v>361</v>
      </c>
      <c r="G800" s="151" t="b">
        <v>0</v>
      </c>
      <c r="H800" s="151" t="s">
        <v>39</v>
      </c>
      <c r="I800" s="151">
        <v>1.1000000000000001</v>
      </c>
      <c r="J800" s="151">
        <f>VALUE(_xlfn.IFS(Table242[[#This Row],[Temperatures Delivered]]="Cold Only", "1", Table242[[#This Row],[Temperatures Delivered]]="Cook (ambient) &amp; Cold", "2",Table242[[#This Row],[Temperatures Delivered]]="Hot &amp; Cold", "3"))</f>
        <v>3</v>
      </c>
      <c r="K800" s="152">
        <v>40295</v>
      </c>
      <c r="M800" s="86"/>
    </row>
    <row r="801" spans="2:13" ht="13">
      <c r="B801" s="151" t="s">
        <v>536</v>
      </c>
      <c r="C801" s="151" t="s">
        <v>670</v>
      </c>
      <c r="D801" s="151" t="s">
        <v>391</v>
      </c>
      <c r="E801" s="151" t="s">
        <v>360</v>
      </c>
      <c r="F801" s="151" t="s">
        <v>361</v>
      </c>
      <c r="G801" s="151" t="b">
        <v>0</v>
      </c>
      <c r="H801" s="151" t="s">
        <v>39</v>
      </c>
      <c r="I801" s="151">
        <v>1.1000000000000001</v>
      </c>
      <c r="J801" s="151">
        <f>VALUE(_xlfn.IFS(Table242[[#This Row],[Temperatures Delivered]]="Cold Only", "1", Table242[[#This Row],[Temperatures Delivered]]="Cook (ambient) &amp; Cold", "2",Table242[[#This Row],[Temperatures Delivered]]="Hot &amp; Cold", "3"))</f>
        <v>3</v>
      </c>
      <c r="K801" s="152">
        <v>40295</v>
      </c>
      <c r="M801" s="86"/>
    </row>
    <row r="802" spans="2:13" ht="13">
      <c r="B802" s="151" t="s">
        <v>503</v>
      </c>
      <c r="C802" s="151" t="s">
        <v>632</v>
      </c>
      <c r="D802" s="151" t="s">
        <v>359</v>
      </c>
      <c r="E802" s="151" t="s">
        <v>360</v>
      </c>
      <c r="F802" s="151" t="s">
        <v>361</v>
      </c>
      <c r="G802" s="151" t="b">
        <v>0</v>
      </c>
      <c r="H802" s="151" t="s">
        <v>39</v>
      </c>
      <c r="I802" s="151">
        <v>1.1000000000000001</v>
      </c>
      <c r="J802" s="151">
        <f>VALUE(_xlfn.IFS(Table242[[#This Row],[Temperatures Delivered]]="Cold Only", "1", Table242[[#This Row],[Temperatures Delivered]]="Cook (ambient) &amp; Cold", "2",Table242[[#This Row],[Temperatures Delivered]]="Hot &amp; Cold", "3"))</f>
        <v>3</v>
      </c>
      <c r="K802" s="152">
        <v>40242</v>
      </c>
      <c r="M802" s="86"/>
    </row>
    <row r="803" spans="2:13" ht="26">
      <c r="B803" s="151" t="s">
        <v>501</v>
      </c>
      <c r="C803" s="151" t="s">
        <v>680</v>
      </c>
      <c r="D803" s="151" t="s">
        <v>359</v>
      </c>
      <c r="E803" s="151" t="s">
        <v>360</v>
      </c>
      <c r="F803" s="151" t="s">
        <v>361</v>
      </c>
      <c r="G803" s="151" t="b">
        <v>0</v>
      </c>
      <c r="H803" s="151" t="s">
        <v>725</v>
      </c>
      <c r="I803" s="151">
        <v>1.1000000000000001</v>
      </c>
      <c r="J803" s="151">
        <f>VALUE(_xlfn.IFS(Table242[[#This Row],[Temperatures Delivered]]="Cold Only", "1", Table242[[#This Row],[Temperatures Delivered]]="Cook (ambient) &amp; Cold", "2",Table242[[#This Row],[Temperatures Delivered]]="Hot &amp; Cold", "3"))</f>
        <v>2</v>
      </c>
      <c r="K803" s="152">
        <v>40449</v>
      </c>
      <c r="M803" s="86"/>
    </row>
    <row r="804" spans="2:13" ht="13">
      <c r="B804" s="151" t="s">
        <v>503</v>
      </c>
      <c r="C804" s="151" t="s">
        <v>602</v>
      </c>
      <c r="D804" s="151" t="s">
        <v>359</v>
      </c>
      <c r="E804" s="151" t="s">
        <v>360</v>
      </c>
      <c r="F804" s="151" t="s">
        <v>361</v>
      </c>
      <c r="G804" s="151" t="b">
        <v>0</v>
      </c>
      <c r="H804" s="151" t="s">
        <v>39</v>
      </c>
      <c r="I804" s="151">
        <v>1.1000000000000001</v>
      </c>
      <c r="J804" s="151">
        <f>VALUE(_xlfn.IFS(Table242[[#This Row],[Temperatures Delivered]]="Cold Only", "1", Table242[[#This Row],[Temperatures Delivered]]="Cook (ambient) &amp; Cold", "2",Table242[[#This Row],[Temperatures Delivered]]="Hot &amp; Cold", "3"))</f>
        <v>3</v>
      </c>
      <c r="K804" s="152">
        <v>40242</v>
      </c>
      <c r="M804" s="86"/>
    </row>
    <row r="805" spans="2:13" ht="13">
      <c r="B805" s="151" t="s">
        <v>501</v>
      </c>
      <c r="C805" s="151" t="s">
        <v>612</v>
      </c>
      <c r="D805" s="151" t="s">
        <v>359</v>
      </c>
      <c r="E805" s="151" t="s">
        <v>360</v>
      </c>
      <c r="F805" s="151" t="s">
        <v>361</v>
      </c>
      <c r="G805" s="151" t="b">
        <v>0</v>
      </c>
      <c r="H805" s="151" t="s">
        <v>39</v>
      </c>
      <c r="I805" s="151">
        <v>1.1000000000000001</v>
      </c>
      <c r="J805" s="151">
        <f>VALUE(_xlfn.IFS(Table242[[#This Row],[Temperatures Delivered]]="Cold Only", "1", Table242[[#This Row],[Temperatures Delivered]]="Cook (ambient) &amp; Cold", "2",Table242[[#This Row],[Temperatures Delivered]]="Hot &amp; Cold", "3"))</f>
        <v>3</v>
      </c>
      <c r="K805" s="152">
        <v>40295</v>
      </c>
      <c r="M805" s="86"/>
    </row>
    <row r="806" spans="2:13" ht="13">
      <c r="B806" s="151" t="s">
        <v>507</v>
      </c>
      <c r="C806" s="151" t="s">
        <v>547</v>
      </c>
      <c r="D806" s="151" t="s">
        <v>391</v>
      </c>
      <c r="E806" s="151" t="s">
        <v>360</v>
      </c>
      <c r="F806" s="151" t="s">
        <v>361</v>
      </c>
      <c r="G806" s="151" t="b">
        <v>0</v>
      </c>
      <c r="H806" s="151" t="s">
        <v>39</v>
      </c>
      <c r="I806" s="151">
        <v>1.1000000000000001</v>
      </c>
      <c r="J806" s="151">
        <f>VALUE(_xlfn.IFS(Table242[[#This Row],[Temperatures Delivered]]="Cold Only", "1", Table242[[#This Row],[Temperatures Delivered]]="Cook (ambient) &amp; Cold", "2",Table242[[#This Row],[Temperatures Delivered]]="Hot &amp; Cold", "3"))</f>
        <v>3</v>
      </c>
      <c r="K806" s="152">
        <v>40295</v>
      </c>
      <c r="M806" s="86"/>
    </row>
    <row r="807" spans="2:13" ht="13">
      <c r="B807" s="151" t="s">
        <v>505</v>
      </c>
      <c r="C807" s="151" t="s">
        <v>565</v>
      </c>
      <c r="D807" s="151" t="s">
        <v>359</v>
      </c>
      <c r="E807" s="151" t="s">
        <v>360</v>
      </c>
      <c r="F807" s="151" t="s">
        <v>361</v>
      </c>
      <c r="G807" s="151" t="b">
        <v>0</v>
      </c>
      <c r="H807" s="151" t="s">
        <v>39</v>
      </c>
      <c r="I807" s="151">
        <v>0.9</v>
      </c>
      <c r="J807" s="151">
        <f>VALUE(_xlfn.IFS(Table242[[#This Row],[Temperatures Delivered]]="Cold Only", "1", Table242[[#This Row],[Temperatures Delivered]]="Cook (ambient) &amp; Cold", "2",Table242[[#This Row],[Temperatures Delivered]]="Hot &amp; Cold", "3"))</f>
        <v>3</v>
      </c>
      <c r="K807" s="152">
        <v>40672</v>
      </c>
      <c r="M807" s="86"/>
    </row>
    <row r="808" spans="2:13" ht="13">
      <c r="B808" s="151" t="s">
        <v>501</v>
      </c>
      <c r="C808" s="151" t="s">
        <v>541</v>
      </c>
      <c r="D808" s="151" t="s">
        <v>359</v>
      </c>
      <c r="E808" s="151" t="s">
        <v>360</v>
      </c>
      <c r="F808" s="151" t="s">
        <v>361</v>
      </c>
      <c r="G808" s="151" t="b">
        <v>0</v>
      </c>
      <c r="H808" s="151" t="s">
        <v>39</v>
      </c>
      <c r="I808" s="151">
        <v>1.1000000000000001</v>
      </c>
      <c r="J808" s="151">
        <f>VALUE(_xlfn.IFS(Table242[[#This Row],[Temperatures Delivered]]="Cold Only", "1", Table242[[#This Row],[Temperatures Delivered]]="Cook (ambient) &amp; Cold", "2",Table242[[#This Row],[Temperatures Delivered]]="Hot &amp; Cold", "3"))</f>
        <v>3</v>
      </c>
      <c r="K808" s="152">
        <v>40295</v>
      </c>
      <c r="M808" s="86"/>
    </row>
    <row r="809" spans="2:13" ht="13">
      <c r="B809" s="151" t="s">
        <v>297</v>
      </c>
      <c r="C809" s="151">
        <v>601130</v>
      </c>
      <c r="D809" s="151" t="s">
        <v>359</v>
      </c>
      <c r="E809" s="151" t="s">
        <v>360</v>
      </c>
      <c r="F809" s="151" t="s">
        <v>361</v>
      </c>
      <c r="G809" s="151" t="b">
        <v>0</v>
      </c>
      <c r="H809" s="151" t="s">
        <v>39</v>
      </c>
      <c r="I809" s="151">
        <v>0.7</v>
      </c>
      <c r="J809" s="151">
        <f>VALUE(_xlfn.IFS(Table242[[#This Row],[Temperatures Delivered]]="Cold Only", "1", Table242[[#This Row],[Temperatures Delivered]]="Cook (ambient) &amp; Cold", "2",Table242[[#This Row],[Temperatures Delivered]]="Hot &amp; Cold", "3"))</f>
        <v>3</v>
      </c>
      <c r="K809" s="152">
        <v>41899</v>
      </c>
      <c r="M809" s="86"/>
    </row>
    <row r="810" spans="2:13" ht="26">
      <c r="B810" s="151" t="s">
        <v>536</v>
      </c>
      <c r="C810" s="151" t="s">
        <v>681</v>
      </c>
      <c r="D810" s="151" t="s">
        <v>359</v>
      </c>
      <c r="E810" s="151" t="s">
        <v>360</v>
      </c>
      <c r="F810" s="151" t="s">
        <v>361</v>
      </c>
      <c r="G810" s="151" t="b">
        <v>0</v>
      </c>
      <c r="H810" s="151" t="s">
        <v>725</v>
      </c>
      <c r="I810" s="151">
        <v>1.1000000000000001</v>
      </c>
      <c r="J810" s="151">
        <f>VALUE(_xlfn.IFS(Table242[[#This Row],[Temperatures Delivered]]="Cold Only", "1", Table242[[#This Row],[Temperatures Delivered]]="Cook (ambient) &amp; Cold", "2",Table242[[#This Row],[Temperatures Delivered]]="Hot &amp; Cold", "3"))</f>
        <v>2</v>
      </c>
      <c r="K810" s="152">
        <v>40449</v>
      </c>
      <c r="M810" s="86"/>
    </row>
    <row r="811" spans="2:13" ht="13">
      <c r="B811" s="151" t="s">
        <v>297</v>
      </c>
      <c r="C811" s="151">
        <v>601158</v>
      </c>
      <c r="D811" s="151" t="s">
        <v>359</v>
      </c>
      <c r="E811" s="151" t="s">
        <v>360</v>
      </c>
      <c r="F811" s="151" t="s">
        <v>361</v>
      </c>
      <c r="G811" s="151" t="b">
        <v>0</v>
      </c>
      <c r="H811" s="151" t="s">
        <v>39</v>
      </c>
      <c r="I811" s="151">
        <v>0.7</v>
      </c>
      <c r="J811" s="151">
        <f>VALUE(_xlfn.IFS(Table242[[#This Row],[Temperatures Delivered]]="Cold Only", "1", Table242[[#This Row],[Temperatures Delivered]]="Cook (ambient) &amp; Cold", "2",Table242[[#This Row],[Temperatures Delivered]]="Hot &amp; Cold", "3"))</f>
        <v>3</v>
      </c>
      <c r="K811" s="152">
        <v>41899</v>
      </c>
      <c r="M811" s="86"/>
    </row>
    <row r="812" spans="2:13" ht="13">
      <c r="B812" s="151" t="s">
        <v>514</v>
      </c>
      <c r="C812" s="151" t="s">
        <v>522</v>
      </c>
      <c r="D812" s="151" t="s">
        <v>359</v>
      </c>
      <c r="E812" s="151" t="s">
        <v>360</v>
      </c>
      <c r="F812" s="151" t="s">
        <v>361</v>
      </c>
      <c r="G812" s="151" t="b">
        <v>0</v>
      </c>
      <c r="H812" s="151" t="s">
        <v>39</v>
      </c>
      <c r="I812" s="151">
        <v>0.9</v>
      </c>
      <c r="J812" s="151">
        <f>VALUE(_xlfn.IFS(Table242[[#This Row],[Temperatures Delivered]]="Cold Only", "1", Table242[[#This Row],[Temperatures Delivered]]="Cook (ambient) &amp; Cold", "2",Table242[[#This Row],[Temperatures Delivered]]="Hot &amp; Cold", "3"))</f>
        <v>3</v>
      </c>
      <c r="K812" s="152">
        <v>40680</v>
      </c>
      <c r="M812" s="86"/>
    </row>
    <row r="813" spans="2:13" ht="13">
      <c r="B813" s="151" t="s">
        <v>370</v>
      </c>
      <c r="C813" s="151" t="s">
        <v>682</v>
      </c>
      <c r="D813" s="151" t="s">
        <v>359</v>
      </c>
      <c r="E813" s="151" t="s">
        <v>360</v>
      </c>
      <c r="F813" s="151" t="s">
        <v>361</v>
      </c>
      <c r="G813" s="151" t="b">
        <v>0</v>
      </c>
      <c r="H813" s="151" t="s">
        <v>39</v>
      </c>
      <c r="I813" s="151">
        <v>0.8</v>
      </c>
      <c r="J813" s="151">
        <f>VALUE(_xlfn.IFS(Table242[[#This Row],[Temperatures Delivered]]="Cold Only", "1", Table242[[#This Row],[Temperatures Delivered]]="Cook (ambient) &amp; Cold", "2",Table242[[#This Row],[Temperatures Delivered]]="Hot &amp; Cold", "3"))</f>
        <v>3</v>
      </c>
      <c r="K813" s="152">
        <v>42037</v>
      </c>
      <c r="M813" s="86"/>
    </row>
    <row r="814" spans="2:13" ht="13">
      <c r="B814" s="151" t="s">
        <v>501</v>
      </c>
      <c r="C814" s="151" t="s">
        <v>504</v>
      </c>
      <c r="D814" s="151" t="s">
        <v>359</v>
      </c>
      <c r="E814" s="151" t="s">
        <v>360</v>
      </c>
      <c r="F814" s="151" t="s">
        <v>361</v>
      </c>
      <c r="G814" s="151" t="b">
        <v>0</v>
      </c>
      <c r="H814" s="151" t="s">
        <v>39</v>
      </c>
      <c r="I814" s="151">
        <v>1.1000000000000001</v>
      </c>
      <c r="J814" s="151">
        <f>VALUE(_xlfn.IFS(Table242[[#This Row],[Temperatures Delivered]]="Cold Only", "1", Table242[[#This Row],[Temperatures Delivered]]="Cook (ambient) &amp; Cold", "2",Table242[[#This Row],[Temperatures Delivered]]="Hot &amp; Cold", "3"))</f>
        <v>3</v>
      </c>
      <c r="K814" s="152">
        <v>40295</v>
      </c>
      <c r="M814" s="86"/>
    </row>
    <row r="815" spans="2:13" ht="13">
      <c r="B815" s="151" t="s">
        <v>297</v>
      </c>
      <c r="C815" s="151">
        <v>900184</v>
      </c>
      <c r="D815" s="151" t="s">
        <v>613</v>
      </c>
      <c r="E815" s="151" t="s">
        <v>360</v>
      </c>
      <c r="F815" s="151" t="s">
        <v>361</v>
      </c>
      <c r="G815" s="151" t="b">
        <v>0</v>
      </c>
      <c r="H815" s="151" t="s">
        <v>39</v>
      </c>
      <c r="I815" s="151">
        <v>1.2</v>
      </c>
      <c r="J815" s="151">
        <f>VALUE(_xlfn.IFS(Table242[[#This Row],[Temperatures Delivered]]="Cold Only", "1", Table242[[#This Row],[Temperatures Delivered]]="Cook (ambient) &amp; Cold", "2",Table242[[#This Row],[Temperatures Delivered]]="Hot &amp; Cold", "3"))</f>
        <v>3</v>
      </c>
      <c r="K815" s="152">
        <v>40469</v>
      </c>
      <c r="M815" s="86"/>
    </row>
    <row r="816" spans="2:13" ht="13">
      <c r="B816" s="151" t="s">
        <v>507</v>
      </c>
      <c r="C816" s="151" t="s">
        <v>578</v>
      </c>
      <c r="D816" s="151" t="s">
        <v>391</v>
      </c>
      <c r="E816" s="151" t="s">
        <v>360</v>
      </c>
      <c r="F816" s="151" t="s">
        <v>361</v>
      </c>
      <c r="G816" s="151" t="b">
        <v>0</v>
      </c>
      <c r="H816" s="151" t="s">
        <v>39</v>
      </c>
      <c r="I816" s="151">
        <v>1.1000000000000001</v>
      </c>
      <c r="J816" s="151">
        <f>VALUE(_xlfn.IFS(Table242[[#This Row],[Temperatures Delivered]]="Cold Only", "1", Table242[[#This Row],[Temperatures Delivered]]="Cook (ambient) &amp; Cold", "2",Table242[[#This Row],[Temperatures Delivered]]="Hot &amp; Cold", "3"))</f>
        <v>3</v>
      </c>
      <c r="K816" s="152">
        <v>40295</v>
      </c>
      <c r="M816" s="86"/>
    </row>
    <row r="817" spans="2:13" ht="13">
      <c r="B817" s="151" t="s">
        <v>297</v>
      </c>
      <c r="C817" s="151">
        <v>900146</v>
      </c>
      <c r="D817" s="151" t="s">
        <v>359</v>
      </c>
      <c r="E817" s="151" t="s">
        <v>360</v>
      </c>
      <c r="F817" s="151" t="s">
        <v>361</v>
      </c>
      <c r="G817" s="151" t="b">
        <v>0</v>
      </c>
      <c r="H817" s="151" t="s">
        <v>39</v>
      </c>
      <c r="I817" s="151">
        <v>1.2</v>
      </c>
      <c r="J817" s="151">
        <f>VALUE(_xlfn.IFS(Table242[[#This Row],[Temperatures Delivered]]="Cold Only", "1", Table242[[#This Row],[Temperatures Delivered]]="Cook (ambient) &amp; Cold", "2",Table242[[#This Row],[Temperatures Delivered]]="Hot &amp; Cold", "3"))</f>
        <v>3</v>
      </c>
      <c r="K817" s="152">
        <v>40590</v>
      </c>
      <c r="M817" s="86"/>
    </row>
    <row r="818" spans="2:13" ht="13">
      <c r="B818" s="151" t="s">
        <v>501</v>
      </c>
      <c r="C818" s="151" t="s">
        <v>555</v>
      </c>
      <c r="D818" s="151" t="s">
        <v>391</v>
      </c>
      <c r="E818" s="151" t="s">
        <v>360</v>
      </c>
      <c r="F818" s="151" t="s">
        <v>361</v>
      </c>
      <c r="G818" s="151" t="b">
        <v>0</v>
      </c>
      <c r="H818" s="151" t="s">
        <v>39</v>
      </c>
      <c r="I818" s="151">
        <v>1.1000000000000001</v>
      </c>
      <c r="J818" s="151">
        <f>VALUE(_xlfn.IFS(Table242[[#This Row],[Temperatures Delivered]]="Cold Only", "1", Table242[[#This Row],[Temperatures Delivered]]="Cook (ambient) &amp; Cold", "2",Table242[[#This Row],[Temperatures Delivered]]="Hot &amp; Cold", "3"))</f>
        <v>3</v>
      </c>
      <c r="K818" s="152">
        <v>40295</v>
      </c>
      <c r="M818" s="86"/>
    </row>
    <row r="819" spans="2:13" ht="13">
      <c r="B819" s="151" t="s">
        <v>297</v>
      </c>
      <c r="C819" s="151">
        <v>900127</v>
      </c>
      <c r="D819" s="151" t="s">
        <v>359</v>
      </c>
      <c r="E819" s="151" t="s">
        <v>360</v>
      </c>
      <c r="F819" s="151" t="s">
        <v>361</v>
      </c>
      <c r="G819" s="151" t="b">
        <v>0</v>
      </c>
      <c r="H819" s="151" t="s">
        <v>39</v>
      </c>
      <c r="I819" s="151">
        <v>1.2</v>
      </c>
      <c r="J819" s="151">
        <f>VALUE(_xlfn.IFS(Table242[[#This Row],[Temperatures Delivered]]="Cold Only", "1", Table242[[#This Row],[Temperatures Delivered]]="Cook (ambient) &amp; Cold", "2",Table242[[#This Row],[Temperatures Delivered]]="Hot &amp; Cold", "3"))</f>
        <v>3</v>
      </c>
      <c r="K819" s="152">
        <v>40590</v>
      </c>
      <c r="M819" s="86"/>
    </row>
    <row r="820" spans="2:13" ht="13">
      <c r="B820" s="151" t="s">
        <v>505</v>
      </c>
      <c r="C820" s="151" t="s">
        <v>630</v>
      </c>
      <c r="D820" s="151" t="s">
        <v>359</v>
      </c>
      <c r="E820" s="151" t="s">
        <v>360</v>
      </c>
      <c r="F820" s="151" t="s">
        <v>361</v>
      </c>
      <c r="G820" s="151" t="b">
        <v>0</v>
      </c>
      <c r="H820" s="151" t="s">
        <v>39</v>
      </c>
      <c r="I820" s="151">
        <v>0.9</v>
      </c>
      <c r="J820" s="151">
        <f>VALUE(_xlfn.IFS(Table242[[#This Row],[Temperatures Delivered]]="Cold Only", "1", Table242[[#This Row],[Temperatures Delivered]]="Cook (ambient) &amp; Cold", "2",Table242[[#This Row],[Temperatures Delivered]]="Hot &amp; Cold", "3"))</f>
        <v>3</v>
      </c>
      <c r="K820" s="152">
        <v>40672</v>
      </c>
      <c r="M820" s="86"/>
    </row>
    <row r="821" spans="2:13" ht="13">
      <c r="B821" s="151" t="s">
        <v>524</v>
      </c>
      <c r="C821" s="151" t="s">
        <v>531</v>
      </c>
      <c r="D821" s="151" t="s">
        <v>359</v>
      </c>
      <c r="E821" s="151" t="s">
        <v>360</v>
      </c>
      <c r="F821" s="151" t="s">
        <v>361</v>
      </c>
      <c r="G821" s="151" t="b">
        <v>0</v>
      </c>
      <c r="H821" s="151" t="s">
        <v>39</v>
      </c>
      <c r="I821" s="151">
        <v>0.9</v>
      </c>
      <c r="J821" s="151">
        <f>VALUE(_xlfn.IFS(Table242[[#This Row],[Temperatures Delivered]]="Cold Only", "1", Table242[[#This Row],[Temperatures Delivered]]="Cook (ambient) &amp; Cold", "2",Table242[[#This Row],[Temperatures Delivered]]="Hot &amp; Cold", "3"))</f>
        <v>3</v>
      </c>
      <c r="K821" s="152">
        <v>40672</v>
      </c>
      <c r="M821" s="86"/>
    </row>
    <row r="822" spans="2:13" ht="13">
      <c r="B822" s="151" t="s">
        <v>501</v>
      </c>
      <c r="C822" s="151" t="s">
        <v>658</v>
      </c>
      <c r="D822" s="151" t="s">
        <v>359</v>
      </c>
      <c r="E822" s="151" t="s">
        <v>360</v>
      </c>
      <c r="F822" s="151" t="s">
        <v>361</v>
      </c>
      <c r="G822" s="151" t="b">
        <v>0</v>
      </c>
      <c r="H822" s="151" t="s">
        <v>39</v>
      </c>
      <c r="I822" s="151">
        <v>1.1000000000000001</v>
      </c>
      <c r="J822" s="151">
        <f>VALUE(_xlfn.IFS(Table242[[#This Row],[Temperatures Delivered]]="Cold Only", "1", Table242[[#This Row],[Temperatures Delivered]]="Cook (ambient) &amp; Cold", "2",Table242[[#This Row],[Temperatures Delivered]]="Hot &amp; Cold", "3"))</f>
        <v>3</v>
      </c>
      <c r="K822" s="152">
        <v>40295</v>
      </c>
      <c r="M822" s="86"/>
    </row>
    <row r="823" spans="2:13" ht="13">
      <c r="B823" s="151" t="s">
        <v>297</v>
      </c>
      <c r="C823" s="151">
        <v>900127</v>
      </c>
      <c r="D823" s="151" t="s">
        <v>359</v>
      </c>
      <c r="E823" s="151" t="s">
        <v>360</v>
      </c>
      <c r="F823" s="151" t="s">
        <v>361</v>
      </c>
      <c r="G823" s="151" t="b">
        <v>0</v>
      </c>
      <c r="H823" s="151" t="s">
        <v>39</v>
      </c>
      <c r="I823" s="151">
        <v>0.7</v>
      </c>
      <c r="J823" s="151">
        <f>VALUE(_xlfn.IFS(Table242[[#This Row],[Temperatures Delivered]]="Cold Only", "1", Table242[[#This Row],[Temperatures Delivered]]="Cook (ambient) &amp; Cold", "2",Table242[[#This Row],[Temperatures Delivered]]="Hot &amp; Cold", "3"))</f>
        <v>3</v>
      </c>
      <c r="K823" s="152">
        <v>41887</v>
      </c>
      <c r="M823" s="86"/>
    </row>
    <row r="824" spans="2:13" ht="13">
      <c r="B824" s="151" t="s">
        <v>503</v>
      </c>
      <c r="C824" s="151" t="s">
        <v>526</v>
      </c>
      <c r="D824" s="151" t="s">
        <v>359</v>
      </c>
      <c r="E824" s="151" t="s">
        <v>360</v>
      </c>
      <c r="F824" s="151" t="s">
        <v>361</v>
      </c>
      <c r="G824" s="151" t="b">
        <v>0</v>
      </c>
      <c r="H824" s="151" t="s">
        <v>39</v>
      </c>
      <c r="I824" s="151">
        <v>1.1000000000000001</v>
      </c>
      <c r="J824" s="151">
        <f>VALUE(_xlfn.IFS(Table242[[#This Row],[Temperatures Delivered]]="Cold Only", "1", Table242[[#This Row],[Temperatures Delivered]]="Cook (ambient) &amp; Cold", "2",Table242[[#This Row],[Temperatures Delivered]]="Hot &amp; Cold", "3"))</f>
        <v>3</v>
      </c>
      <c r="K824" s="152">
        <v>40242</v>
      </c>
      <c r="M824" s="86"/>
    </row>
    <row r="825" spans="2:13" ht="13">
      <c r="B825" s="151" t="s">
        <v>271</v>
      </c>
      <c r="C825" s="151" t="s">
        <v>292</v>
      </c>
      <c r="D825" s="151" t="s">
        <v>391</v>
      </c>
      <c r="E825" s="151" t="s">
        <v>360</v>
      </c>
      <c r="F825" s="151" t="s">
        <v>361</v>
      </c>
      <c r="G825" s="151" t="b">
        <v>0</v>
      </c>
      <c r="H825" s="151" t="s">
        <v>39</v>
      </c>
      <c r="I825" s="151">
        <v>0.7</v>
      </c>
      <c r="J825" s="151">
        <f>VALUE(_xlfn.IFS(Table242[[#This Row],[Temperatures Delivered]]="Cold Only", "1", Table242[[#This Row],[Temperatures Delivered]]="Cook (ambient) &amp; Cold", "2",Table242[[#This Row],[Temperatures Delivered]]="Hot &amp; Cold", "3"))</f>
        <v>3</v>
      </c>
      <c r="K825" s="152">
        <v>40548</v>
      </c>
      <c r="M825" s="86"/>
    </row>
    <row r="826" spans="2:13" ht="13">
      <c r="B826" s="151" t="s">
        <v>536</v>
      </c>
      <c r="C826" s="151" t="s">
        <v>580</v>
      </c>
      <c r="D826" s="151" t="s">
        <v>359</v>
      </c>
      <c r="E826" s="151" t="s">
        <v>360</v>
      </c>
      <c r="F826" s="151" t="s">
        <v>361</v>
      </c>
      <c r="G826" s="151" t="b">
        <v>0</v>
      </c>
      <c r="H826" s="151" t="s">
        <v>39</v>
      </c>
      <c r="I826" s="151">
        <v>1.1000000000000001</v>
      </c>
      <c r="J826" s="151">
        <f>VALUE(_xlfn.IFS(Table242[[#This Row],[Temperatures Delivered]]="Cold Only", "1", Table242[[#This Row],[Temperatures Delivered]]="Cook (ambient) &amp; Cold", "2",Table242[[#This Row],[Temperatures Delivered]]="Hot &amp; Cold", "3"))</f>
        <v>3</v>
      </c>
      <c r="K826" s="152">
        <v>40295</v>
      </c>
      <c r="M826" s="86"/>
    </row>
    <row r="827" spans="2:13" ht="13">
      <c r="B827" s="151" t="s">
        <v>362</v>
      </c>
      <c r="C827" s="151" t="s">
        <v>531</v>
      </c>
      <c r="D827" s="151" t="s">
        <v>359</v>
      </c>
      <c r="E827" s="151" t="s">
        <v>360</v>
      </c>
      <c r="F827" s="151" t="s">
        <v>361</v>
      </c>
      <c r="G827" s="151" t="b">
        <v>0</v>
      </c>
      <c r="H827" s="151" t="s">
        <v>39</v>
      </c>
      <c r="I827" s="151">
        <v>0.9</v>
      </c>
      <c r="J827" s="151">
        <f>VALUE(_xlfn.IFS(Table242[[#This Row],[Temperatures Delivered]]="Cold Only", "1", Table242[[#This Row],[Temperatures Delivered]]="Cook (ambient) &amp; Cold", "2",Table242[[#This Row],[Temperatures Delivered]]="Hot &amp; Cold", "3"))</f>
        <v>3</v>
      </c>
      <c r="K827" s="152">
        <v>40672</v>
      </c>
      <c r="M827" s="86"/>
    </row>
    <row r="828" spans="2:13" ht="13">
      <c r="B828" s="151" t="s">
        <v>362</v>
      </c>
      <c r="C828" s="151" t="s">
        <v>625</v>
      </c>
      <c r="D828" s="151" t="s">
        <v>359</v>
      </c>
      <c r="E828" s="151" t="s">
        <v>360</v>
      </c>
      <c r="F828" s="151" t="s">
        <v>361</v>
      </c>
      <c r="G828" s="151" t="b">
        <v>0</v>
      </c>
      <c r="H828" s="151" t="s">
        <v>39</v>
      </c>
      <c r="I828" s="151">
        <v>0.9</v>
      </c>
      <c r="J828" s="151">
        <f>VALUE(_xlfn.IFS(Table242[[#This Row],[Temperatures Delivered]]="Cold Only", "1", Table242[[#This Row],[Temperatures Delivered]]="Cook (ambient) &amp; Cold", "2",Table242[[#This Row],[Temperatures Delivered]]="Hot &amp; Cold", "3"))</f>
        <v>3</v>
      </c>
      <c r="K828" s="152">
        <v>40672</v>
      </c>
      <c r="M828" s="86"/>
    </row>
    <row r="829" spans="2:13" ht="13">
      <c r="B829" s="151" t="s">
        <v>59</v>
      </c>
      <c r="C829" s="151" t="s">
        <v>515</v>
      </c>
      <c r="D829" s="151" t="s">
        <v>359</v>
      </c>
      <c r="E829" s="151" t="s">
        <v>360</v>
      </c>
      <c r="F829" s="151" t="s">
        <v>361</v>
      </c>
      <c r="G829" s="151" t="b">
        <v>0</v>
      </c>
      <c r="H829" s="151" t="s">
        <v>39</v>
      </c>
      <c r="I829" s="151">
        <v>0.9</v>
      </c>
      <c r="J829" s="151">
        <f>VALUE(_xlfn.IFS(Table242[[#This Row],[Temperatures Delivered]]="Cold Only", "1", Table242[[#This Row],[Temperatures Delivered]]="Cook (ambient) &amp; Cold", "2",Table242[[#This Row],[Temperatures Delivered]]="Hot &amp; Cold", "3"))</f>
        <v>3</v>
      </c>
      <c r="K829" s="152">
        <v>40680</v>
      </c>
      <c r="M829" s="86"/>
    </row>
    <row r="830" spans="2:13" ht="13">
      <c r="B830" s="151" t="s">
        <v>536</v>
      </c>
      <c r="C830" s="151" t="s">
        <v>609</v>
      </c>
      <c r="D830" s="151" t="s">
        <v>391</v>
      </c>
      <c r="E830" s="151" t="s">
        <v>360</v>
      </c>
      <c r="F830" s="151" t="s">
        <v>361</v>
      </c>
      <c r="G830" s="151" t="b">
        <v>0</v>
      </c>
      <c r="H830" s="151" t="s">
        <v>39</v>
      </c>
      <c r="I830" s="151">
        <v>1.1000000000000001</v>
      </c>
      <c r="J830" s="151">
        <f>VALUE(_xlfn.IFS(Table242[[#This Row],[Temperatures Delivered]]="Cold Only", "1", Table242[[#This Row],[Temperatures Delivered]]="Cook (ambient) &amp; Cold", "2",Table242[[#This Row],[Temperatures Delivered]]="Hot &amp; Cold", "3"))</f>
        <v>3</v>
      </c>
      <c r="K830" s="152">
        <v>40295</v>
      </c>
      <c r="M830" s="86"/>
    </row>
    <row r="831" spans="2:13" ht="13">
      <c r="B831" s="151" t="s">
        <v>514</v>
      </c>
      <c r="C831" s="151" t="s">
        <v>565</v>
      </c>
      <c r="D831" s="151" t="s">
        <v>359</v>
      </c>
      <c r="E831" s="151" t="s">
        <v>360</v>
      </c>
      <c r="F831" s="151" t="s">
        <v>361</v>
      </c>
      <c r="G831" s="151" t="b">
        <v>0</v>
      </c>
      <c r="H831" s="151" t="s">
        <v>39</v>
      </c>
      <c r="I831" s="151">
        <v>0.9</v>
      </c>
      <c r="J831" s="151">
        <f>VALUE(_xlfn.IFS(Table242[[#This Row],[Temperatures Delivered]]="Cold Only", "1", Table242[[#This Row],[Temperatures Delivered]]="Cook (ambient) &amp; Cold", "2",Table242[[#This Row],[Temperatures Delivered]]="Hot &amp; Cold", "3"))</f>
        <v>3</v>
      </c>
      <c r="K831" s="152">
        <v>40680</v>
      </c>
      <c r="M831" s="86"/>
    </row>
    <row r="832" spans="2:13" ht="13">
      <c r="B832" s="151" t="s">
        <v>503</v>
      </c>
      <c r="C832" s="151" t="s">
        <v>645</v>
      </c>
      <c r="D832" s="151" t="s">
        <v>359</v>
      </c>
      <c r="E832" s="151" t="s">
        <v>360</v>
      </c>
      <c r="F832" s="151" t="s">
        <v>361</v>
      </c>
      <c r="G832" s="151" t="b">
        <v>0</v>
      </c>
      <c r="H832" s="151" t="s">
        <v>39</v>
      </c>
      <c r="I832" s="151">
        <v>1.1000000000000001</v>
      </c>
      <c r="J832" s="151">
        <f>VALUE(_xlfn.IFS(Table242[[#This Row],[Temperatures Delivered]]="Cold Only", "1", Table242[[#This Row],[Temperatures Delivered]]="Cook (ambient) &amp; Cold", "2",Table242[[#This Row],[Temperatures Delivered]]="Hot &amp; Cold", "3"))</f>
        <v>3</v>
      </c>
      <c r="K832" s="152">
        <v>40242</v>
      </c>
      <c r="M832" s="86"/>
    </row>
    <row r="833" spans="2:13" ht="13">
      <c r="B833" s="151" t="s">
        <v>503</v>
      </c>
      <c r="C833" s="151" t="s">
        <v>596</v>
      </c>
      <c r="D833" s="151" t="s">
        <v>359</v>
      </c>
      <c r="E833" s="151" t="s">
        <v>360</v>
      </c>
      <c r="F833" s="151" t="s">
        <v>361</v>
      </c>
      <c r="G833" s="151" t="b">
        <v>0</v>
      </c>
      <c r="H833" s="151" t="s">
        <v>39</v>
      </c>
      <c r="I833" s="151">
        <v>1.1000000000000001</v>
      </c>
      <c r="J833" s="151">
        <f>VALUE(_xlfn.IFS(Table242[[#This Row],[Temperatures Delivered]]="Cold Only", "1", Table242[[#This Row],[Temperatures Delivered]]="Cook (ambient) &amp; Cold", "2",Table242[[#This Row],[Temperatures Delivered]]="Hot &amp; Cold", "3"))</f>
        <v>3</v>
      </c>
      <c r="K833" s="152">
        <v>40242</v>
      </c>
      <c r="M833" s="86"/>
    </row>
    <row r="834" spans="2:13" ht="13">
      <c r="B834" s="151" t="s">
        <v>505</v>
      </c>
      <c r="C834" s="151" t="s">
        <v>599</v>
      </c>
      <c r="D834" s="151" t="s">
        <v>359</v>
      </c>
      <c r="E834" s="151" t="s">
        <v>360</v>
      </c>
      <c r="F834" s="151" t="s">
        <v>361</v>
      </c>
      <c r="G834" s="151" t="b">
        <v>0</v>
      </c>
      <c r="H834" s="151" t="s">
        <v>39</v>
      </c>
      <c r="I834" s="151">
        <v>0.9</v>
      </c>
      <c r="J834" s="151">
        <f>VALUE(_xlfn.IFS(Table242[[#This Row],[Temperatures Delivered]]="Cold Only", "1", Table242[[#This Row],[Temperatures Delivered]]="Cook (ambient) &amp; Cold", "2",Table242[[#This Row],[Temperatures Delivered]]="Hot &amp; Cold", "3"))</f>
        <v>3</v>
      </c>
      <c r="K834" s="152">
        <v>40672</v>
      </c>
      <c r="M834" s="86"/>
    </row>
    <row r="835" spans="2:13" ht="13">
      <c r="B835" s="151" t="s">
        <v>536</v>
      </c>
      <c r="C835" s="151" t="s">
        <v>529</v>
      </c>
      <c r="D835" s="151" t="s">
        <v>359</v>
      </c>
      <c r="E835" s="151" t="s">
        <v>360</v>
      </c>
      <c r="F835" s="151" t="s">
        <v>361</v>
      </c>
      <c r="G835" s="151" t="b">
        <v>0</v>
      </c>
      <c r="H835" s="151" t="s">
        <v>39</v>
      </c>
      <c r="I835" s="151">
        <v>1.1000000000000001</v>
      </c>
      <c r="J835" s="151">
        <f>VALUE(_xlfn.IFS(Table242[[#This Row],[Temperatures Delivered]]="Cold Only", "1", Table242[[#This Row],[Temperatures Delivered]]="Cook (ambient) &amp; Cold", "2",Table242[[#This Row],[Temperatures Delivered]]="Hot &amp; Cold", "3"))</f>
        <v>3</v>
      </c>
      <c r="K835" s="152">
        <v>40295</v>
      </c>
      <c r="M835" s="86"/>
    </row>
    <row r="836" spans="2:13" ht="13">
      <c r="B836" s="151" t="s">
        <v>536</v>
      </c>
      <c r="C836" s="151" t="s">
        <v>591</v>
      </c>
      <c r="D836" s="151" t="s">
        <v>359</v>
      </c>
      <c r="E836" s="151" t="s">
        <v>360</v>
      </c>
      <c r="F836" s="151" t="s">
        <v>361</v>
      </c>
      <c r="G836" s="151" t="b">
        <v>0</v>
      </c>
      <c r="H836" s="151" t="s">
        <v>39</v>
      </c>
      <c r="I836" s="151">
        <v>1.1000000000000001</v>
      </c>
      <c r="J836" s="151">
        <f>VALUE(_xlfn.IFS(Table242[[#This Row],[Temperatures Delivered]]="Cold Only", "1", Table242[[#This Row],[Temperatures Delivered]]="Cook (ambient) &amp; Cold", "2",Table242[[#This Row],[Temperatures Delivered]]="Hot &amp; Cold", "3"))</f>
        <v>3</v>
      </c>
      <c r="K836" s="152">
        <v>40295</v>
      </c>
      <c r="M836" s="86"/>
    </row>
    <row r="837" spans="2:13" ht="13">
      <c r="B837" s="151" t="s">
        <v>501</v>
      </c>
      <c r="C837" s="151" t="s">
        <v>513</v>
      </c>
      <c r="D837" s="151" t="s">
        <v>359</v>
      </c>
      <c r="E837" s="151" t="s">
        <v>360</v>
      </c>
      <c r="F837" s="151" t="s">
        <v>361</v>
      </c>
      <c r="G837" s="151" t="b">
        <v>0</v>
      </c>
      <c r="H837" s="151" t="s">
        <v>39</v>
      </c>
      <c r="I837" s="151">
        <v>1.1000000000000001</v>
      </c>
      <c r="J837" s="151">
        <f>VALUE(_xlfn.IFS(Table242[[#This Row],[Temperatures Delivered]]="Cold Only", "1", Table242[[#This Row],[Temperatures Delivered]]="Cook (ambient) &amp; Cold", "2",Table242[[#This Row],[Temperatures Delivered]]="Hot &amp; Cold", "3"))</f>
        <v>3</v>
      </c>
      <c r="K837" s="152">
        <v>40295</v>
      </c>
      <c r="M837" s="86"/>
    </row>
    <row r="838" spans="2:13" ht="13">
      <c r="B838" s="151" t="s">
        <v>507</v>
      </c>
      <c r="C838" s="151" t="s">
        <v>550</v>
      </c>
      <c r="D838" s="151" t="s">
        <v>359</v>
      </c>
      <c r="E838" s="151" t="s">
        <v>360</v>
      </c>
      <c r="F838" s="151" t="s">
        <v>361</v>
      </c>
      <c r="G838" s="151" t="b">
        <v>0</v>
      </c>
      <c r="H838" s="151" t="s">
        <v>39</v>
      </c>
      <c r="I838" s="151">
        <v>1.1000000000000001</v>
      </c>
      <c r="J838" s="151">
        <f>VALUE(_xlfn.IFS(Table242[[#This Row],[Temperatures Delivered]]="Cold Only", "1", Table242[[#This Row],[Temperatures Delivered]]="Cook (ambient) &amp; Cold", "2",Table242[[#This Row],[Temperatures Delivered]]="Hot &amp; Cold", "3"))</f>
        <v>3</v>
      </c>
      <c r="K838" s="152">
        <v>40295</v>
      </c>
      <c r="M838" s="86"/>
    </row>
    <row r="839" spans="2:13" ht="13">
      <c r="B839" s="151" t="s">
        <v>536</v>
      </c>
      <c r="C839" s="151" t="s">
        <v>573</v>
      </c>
      <c r="D839" s="151" t="s">
        <v>359</v>
      </c>
      <c r="E839" s="151" t="s">
        <v>360</v>
      </c>
      <c r="F839" s="151" t="s">
        <v>361</v>
      </c>
      <c r="G839" s="151" t="b">
        <v>0</v>
      </c>
      <c r="H839" s="151" t="s">
        <v>39</v>
      </c>
      <c r="I839" s="151">
        <v>1.1000000000000001</v>
      </c>
      <c r="J839" s="151">
        <f>VALUE(_xlfn.IFS(Table242[[#This Row],[Temperatures Delivered]]="Cold Only", "1", Table242[[#This Row],[Temperatures Delivered]]="Cook (ambient) &amp; Cold", "2",Table242[[#This Row],[Temperatures Delivered]]="Hot &amp; Cold", "3"))</f>
        <v>3</v>
      </c>
      <c r="K839" s="152">
        <v>40295</v>
      </c>
      <c r="M839" s="86"/>
    </row>
    <row r="840" spans="2:13" ht="13">
      <c r="B840" s="151" t="s">
        <v>296</v>
      </c>
      <c r="C840" s="151">
        <v>601163</v>
      </c>
      <c r="D840" s="151" t="s">
        <v>359</v>
      </c>
      <c r="E840" s="151" t="s">
        <v>360</v>
      </c>
      <c r="F840" s="151" t="s">
        <v>361</v>
      </c>
      <c r="G840" s="151" t="b">
        <v>0</v>
      </c>
      <c r="H840" s="151" t="s">
        <v>39</v>
      </c>
      <c r="I840" s="151">
        <v>0.8</v>
      </c>
      <c r="J840" s="151">
        <f>VALUE(_xlfn.IFS(Table242[[#This Row],[Temperatures Delivered]]="Cold Only", "1", Table242[[#This Row],[Temperatures Delivered]]="Cook (ambient) &amp; Cold", "2",Table242[[#This Row],[Temperatures Delivered]]="Hot &amp; Cold", "3"))</f>
        <v>3</v>
      </c>
      <c r="K840" s="152">
        <v>42033</v>
      </c>
      <c r="M840" s="86"/>
    </row>
    <row r="841" spans="2:13" ht="13">
      <c r="B841" s="151" t="s">
        <v>507</v>
      </c>
      <c r="C841" s="151" t="s">
        <v>626</v>
      </c>
      <c r="D841" s="151" t="s">
        <v>359</v>
      </c>
      <c r="E841" s="151" t="s">
        <v>360</v>
      </c>
      <c r="F841" s="151" t="s">
        <v>361</v>
      </c>
      <c r="G841" s="151" t="b">
        <v>0</v>
      </c>
      <c r="H841" s="151" t="s">
        <v>39</v>
      </c>
      <c r="I841" s="151">
        <v>1.1000000000000001</v>
      </c>
      <c r="J841" s="151">
        <f>VALUE(_xlfn.IFS(Table242[[#This Row],[Temperatures Delivered]]="Cold Only", "1", Table242[[#This Row],[Temperatures Delivered]]="Cook (ambient) &amp; Cold", "2",Table242[[#This Row],[Temperatures Delivered]]="Hot &amp; Cold", "3"))</f>
        <v>3</v>
      </c>
      <c r="K841" s="152">
        <v>40295</v>
      </c>
      <c r="M841" s="86"/>
    </row>
    <row r="842" spans="2:13" ht="13">
      <c r="B842" s="151" t="s">
        <v>536</v>
      </c>
      <c r="C842" s="151" t="s">
        <v>566</v>
      </c>
      <c r="D842" s="151" t="s">
        <v>359</v>
      </c>
      <c r="E842" s="151" t="s">
        <v>360</v>
      </c>
      <c r="F842" s="151" t="s">
        <v>361</v>
      </c>
      <c r="G842" s="151" t="b">
        <v>0</v>
      </c>
      <c r="H842" s="151" t="s">
        <v>39</v>
      </c>
      <c r="I842" s="151">
        <v>1.1000000000000001</v>
      </c>
      <c r="J842" s="151">
        <f>VALUE(_xlfn.IFS(Table242[[#This Row],[Temperatures Delivered]]="Cold Only", "1", Table242[[#This Row],[Temperatures Delivered]]="Cook (ambient) &amp; Cold", "2",Table242[[#This Row],[Temperatures Delivered]]="Hot &amp; Cold", "3"))</f>
        <v>3</v>
      </c>
      <c r="K842" s="152">
        <v>40295</v>
      </c>
      <c r="M842" s="86"/>
    </row>
    <row r="843" spans="2:13" ht="13">
      <c r="B843" s="151" t="s">
        <v>536</v>
      </c>
      <c r="C843" s="151" t="s">
        <v>504</v>
      </c>
      <c r="D843" s="151" t="s">
        <v>359</v>
      </c>
      <c r="E843" s="151" t="s">
        <v>360</v>
      </c>
      <c r="F843" s="151" t="s">
        <v>361</v>
      </c>
      <c r="G843" s="151" t="b">
        <v>0</v>
      </c>
      <c r="H843" s="151" t="s">
        <v>39</v>
      </c>
      <c r="I843" s="151">
        <v>1.1000000000000001</v>
      </c>
      <c r="J843" s="151">
        <f>VALUE(_xlfn.IFS(Table242[[#This Row],[Temperatures Delivered]]="Cold Only", "1", Table242[[#This Row],[Temperatures Delivered]]="Cook (ambient) &amp; Cold", "2",Table242[[#This Row],[Temperatures Delivered]]="Hot &amp; Cold", "3"))</f>
        <v>3</v>
      </c>
      <c r="K843" s="152">
        <v>40295</v>
      </c>
      <c r="M843" s="86"/>
    </row>
    <row r="844" spans="2:13" ht="13">
      <c r="B844" s="151" t="s">
        <v>536</v>
      </c>
      <c r="C844" s="151" t="s">
        <v>633</v>
      </c>
      <c r="D844" s="151" t="s">
        <v>359</v>
      </c>
      <c r="E844" s="151" t="s">
        <v>360</v>
      </c>
      <c r="F844" s="151" t="s">
        <v>361</v>
      </c>
      <c r="G844" s="151" t="b">
        <v>0</v>
      </c>
      <c r="H844" s="151" t="s">
        <v>39</v>
      </c>
      <c r="I844" s="151">
        <v>1.1000000000000001</v>
      </c>
      <c r="J844" s="151">
        <f>VALUE(_xlfn.IFS(Table242[[#This Row],[Temperatures Delivered]]="Cold Only", "1", Table242[[#This Row],[Temperatures Delivered]]="Cook (ambient) &amp; Cold", "2",Table242[[#This Row],[Temperatures Delivered]]="Hot &amp; Cold", "3"))</f>
        <v>3</v>
      </c>
      <c r="K844" s="152">
        <v>40295</v>
      </c>
      <c r="M844" s="86"/>
    </row>
    <row r="845" spans="2:13" ht="13">
      <c r="B845" s="151" t="s">
        <v>297</v>
      </c>
      <c r="C845" s="151">
        <v>601141</v>
      </c>
      <c r="D845" s="151" t="s">
        <v>359</v>
      </c>
      <c r="E845" s="151" t="s">
        <v>360</v>
      </c>
      <c r="F845" s="151" t="s">
        <v>361</v>
      </c>
      <c r="G845" s="151" t="b">
        <v>0</v>
      </c>
      <c r="H845" s="151" t="s">
        <v>39</v>
      </c>
      <c r="I845" s="151">
        <v>0.7</v>
      </c>
      <c r="J845" s="151">
        <f>VALUE(_xlfn.IFS(Table242[[#This Row],[Temperatures Delivered]]="Cold Only", "1", Table242[[#This Row],[Temperatures Delivered]]="Cook (ambient) &amp; Cold", "2",Table242[[#This Row],[Temperatures Delivered]]="Hot &amp; Cold", "3"))</f>
        <v>3</v>
      </c>
      <c r="K845" s="152">
        <v>42033</v>
      </c>
      <c r="M845" s="86"/>
    </row>
    <row r="846" spans="2:13" ht="13">
      <c r="B846" s="151" t="s">
        <v>501</v>
      </c>
      <c r="C846" s="151" t="s">
        <v>637</v>
      </c>
      <c r="D846" s="151" t="s">
        <v>359</v>
      </c>
      <c r="E846" s="151" t="s">
        <v>360</v>
      </c>
      <c r="F846" s="151" t="s">
        <v>361</v>
      </c>
      <c r="G846" s="151" t="b">
        <v>0</v>
      </c>
      <c r="H846" s="151" t="s">
        <v>39</v>
      </c>
      <c r="I846" s="151">
        <v>1.1000000000000001</v>
      </c>
      <c r="J846" s="151">
        <f>VALUE(_xlfn.IFS(Table242[[#This Row],[Temperatures Delivered]]="Cold Only", "1", Table242[[#This Row],[Temperatures Delivered]]="Cook (ambient) &amp; Cold", "2",Table242[[#This Row],[Temperatures Delivered]]="Hot &amp; Cold", "3"))</f>
        <v>3</v>
      </c>
      <c r="K846" s="152">
        <v>40295</v>
      </c>
      <c r="M846" s="86"/>
    </row>
    <row r="847" spans="2:13" ht="13">
      <c r="B847" s="151" t="s">
        <v>501</v>
      </c>
      <c r="C847" s="151" t="s">
        <v>516</v>
      </c>
      <c r="D847" s="151" t="s">
        <v>359</v>
      </c>
      <c r="E847" s="151" t="s">
        <v>360</v>
      </c>
      <c r="F847" s="151" t="s">
        <v>361</v>
      </c>
      <c r="G847" s="151" t="b">
        <v>0</v>
      </c>
      <c r="H847" s="151" t="s">
        <v>39</v>
      </c>
      <c r="I847" s="151">
        <v>1.1000000000000001</v>
      </c>
      <c r="J847" s="151">
        <f>VALUE(_xlfn.IFS(Table242[[#This Row],[Temperatures Delivered]]="Cold Only", "1", Table242[[#This Row],[Temperatures Delivered]]="Cook (ambient) &amp; Cold", "2",Table242[[#This Row],[Temperatures Delivered]]="Hot &amp; Cold", "3"))</f>
        <v>3</v>
      </c>
      <c r="K847" s="152">
        <v>40295</v>
      </c>
      <c r="M847" s="86"/>
    </row>
    <row r="848" spans="2:13" ht="13">
      <c r="B848" s="151" t="s">
        <v>536</v>
      </c>
      <c r="C848" s="151" t="s">
        <v>673</v>
      </c>
      <c r="D848" s="151" t="s">
        <v>359</v>
      </c>
      <c r="E848" s="151" t="s">
        <v>360</v>
      </c>
      <c r="F848" s="151" t="s">
        <v>361</v>
      </c>
      <c r="G848" s="151" t="b">
        <v>0</v>
      </c>
      <c r="H848" s="151" t="s">
        <v>39</v>
      </c>
      <c r="I848" s="151">
        <v>1.1000000000000001</v>
      </c>
      <c r="J848" s="151">
        <f>VALUE(_xlfn.IFS(Table242[[#This Row],[Temperatures Delivered]]="Cold Only", "1", Table242[[#This Row],[Temperatures Delivered]]="Cook (ambient) &amp; Cold", "2",Table242[[#This Row],[Temperatures Delivered]]="Hot &amp; Cold", "3"))</f>
        <v>3</v>
      </c>
      <c r="K848" s="152">
        <v>40295</v>
      </c>
      <c r="M848" s="86"/>
    </row>
    <row r="849" spans="2:13" ht="13">
      <c r="B849" s="151" t="s">
        <v>297</v>
      </c>
      <c r="C849" s="151">
        <v>900133</v>
      </c>
      <c r="D849" s="151" t="s">
        <v>359</v>
      </c>
      <c r="E849" s="151" t="s">
        <v>360</v>
      </c>
      <c r="F849" s="151" t="s">
        <v>361</v>
      </c>
      <c r="G849" s="151" t="b">
        <v>0</v>
      </c>
      <c r="H849" s="151" t="s">
        <v>39</v>
      </c>
      <c r="I849" s="151">
        <v>0.8</v>
      </c>
      <c r="J849" s="151">
        <f>VALUE(_xlfn.IFS(Table242[[#This Row],[Temperatures Delivered]]="Cold Only", "1", Table242[[#This Row],[Temperatures Delivered]]="Cook (ambient) &amp; Cold", "2",Table242[[#This Row],[Temperatures Delivered]]="Hot &amp; Cold", "3"))</f>
        <v>3</v>
      </c>
      <c r="K849" s="152">
        <v>41887</v>
      </c>
      <c r="M849" s="86"/>
    </row>
    <row r="850" spans="2:13" ht="13">
      <c r="B850" s="151" t="s">
        <v>503</v>
      </c>
      <c r="C850" s="151" t="s">
        <v>620</v>
      </c>
      <c r="D850" s="151" t="s">
        <v>359</v>
      </c>
      <c r="E850" s="151" t="s">
        <v>360</v>
      </c>
      <c r="F850" s="151" t="s">
        <v>361</v>
      </c>
      <c r="G850" s="151" t="b">
        <v>0</v>
      </c>
      <c r="H850" s="151" t="s">
        <v>39</v>
      </c>
      <c r="I850" s="151">
        <v>1.1000000000000001</v>
      </c>
      <c r="J850" s="151">
        <f>VALUE(_xlfn.IFS(Table242[[#This Row],[Temperatures Delivered]]="Cold Only", "1", Table242[[#This Row],[Temperatures Delivered]]="Cook (ambient) &amp; Cold", "2",Table242[[#This Row],[Temperatures Delivered]]="Hot &amp; Cold", "3"))</f>
        <v>3</v>
      </c>
      <c r="K850" s="152">
        <v>40242</v>
      </c>
      <c r="M850" s="86"/>
    </row>
    <row r="851" spans="2:13" ht="13">
      <c r="B851" s="151" t="s">
        <v>297</v>
      </c>
      <c r="C851" s="151">
        <v>601144</v>
      </c>
      <c r="D851" s="151" t="s">
        <v>359</v>
      </c>
      <c r="E851" s="151" t="s">
        <v>360</v>
      </c>
      <c r="F851" s="151" t="s">
        <v>361</v>
      </c>
      <c r="G851" s="151" t="b">
        <v>0</v>
      </c>
      <c r="H851" s="151" t="s">
        <v>39</v>
      </c>
      <c r="I851" s="151">
        <v>0.8</v>
      </c>
      <c r="J851" s="151">
        <f>VALUE(_xlfn.IFS(Table242[[#This Row],[Temperatures Delivered]]="Cold Only", "1", Table242[[#This Row],[Temperatures Delivered]]="Cook (ambient) &amp; Cold", "2",Table242[[#This Row],[Temperatures Delivered]]="Hot &amp; Cold", "3"))</f>
        <v>3</v>
      </c>
      <c r="K851" s="152">
        <v>42033</v>
      </c>
      <c r="M851" s="86"/>
    </row>
    <row r="852" spans="2:13" ht="13">
      <c r="B852" s="151" t="s">
        <v>503</v>
      </c>
      <c r="C852" s="151" t="s">
        <v>537</v>
      </c>
      <c r="D852" s="151" t="s">
        <v>359</v>
      </c>
      <c r="E852" s="151" t="s">
        <v>360</v>
      </c>
      <c r="F852" s="151" t="s">
        <v>361</v>
      </c>
      <c r="G852" s="151" t="b">
        <v>0</v>
      </c>
      <c r="H852" s="151" t="s">
        <v>39</v>
      </c>
      <c r="I852" s="151">
        <v>1.1000000000000001</v>
      </c>
      <c r="J852" s="151">
        <f>VALUE(_xlfn.IFS(Table242[[#This Row],[Temperatures Delivered]]="Cold Only", "1", Table242[[#This Row],[Temperatures Delivered]]="Cook (ambient) &amp; Cold", "2",Table242[[#This Row],[Temperatures Delivered]]="Hot &amp; Cold", "3"))</f>
        <v>3</v>
      </c>
      <c r="K852" s="152">
        <v>40242</v>
      </c>
      <c r="M852" s="86"/>
    </row>
    <row r="853" spans="2:13" ht="39">
      <c r="B853" s="151" t="s">
        <v>546</v>
      </c>
      <c r="C853" s="151" t="s">
        <v>625</v>
      </c>
      <c r="D853" s="151" t="s">
        <v>359</v>
      </c>
      <c r="E853" s="151" t="s">
        <v>360</v>
      </c>
      <c r="F853" s="151" t="s">
        <v>361</v>
      </c>
      <c r="G853" s="151" t="b">
        <v>0</v>
      </c>
      <c r="H853" s="151" t="s">
        <v>39</v>
      </c>
      <c r="I853" s="151">
        <v>0.9</v>
      </c>
      <c r="J853" s="151">
        <f>VALUE(_xlfn.IFS(Table242[[#This Row],[Temperatures Delivered]]="Cold Only", "1", Table242[[#This Row],[Temperatures Delivered]]="Cook (ambient) &amp; Cold", "2",Table242[[#This Row],[Temperatures Delivered]]="Hot &amp; Cold", "3"))</f>
        <v>3</v>
      </c>
      <c r="K853" s="152">
        <v>40672</v>
      </c>
      <c r="M853" s="86"/>
    </row>
    <row r="854" spans="2:13" ht="13">
      <c r="B854" s="151" t="s">
        <v>297</v>
      </c>
      <c r="C854" s="151" t="s">
        <v>683</v>
      </c>
      <c r="D854" s="151" t="s">
        <v>359</v>
      </c>
      <c r="E854" s="151" t="s">
        <v>360</v>
      </c>
      <c r="F854" s="151" t="s">
        <v>361</v>
      </c>
      <c r="G854" s="151" t="b">
        <v>0</v>
      </c>
      <c r="H854" s="151" t="s">
        <v>39</v>
      </c>
      <c r="I854" s="151">
        <v>0.8</v>
      </c>
      <c r="J854" s="151">
        <f>VALUE(_xlfn.IFS(Table242[[#This Row],[Temperatures Delivered]]="Cold Only", "1", Table242[[#This Row],[Temperatures Delivered]]="Cook (ambient) &amp; Cold", "2",Table242[[#This Row],[Temperatures Delivered]]="Hot &amp; Cold", "3"))</f>
        <v>3</v>
      </c>
      <c r="K854" s="152">
        <v>41887</v>
      </c>
      <c r="M854" s="86"/>
    </row>
    <row r="855" spans="2:13" ht="13">
      <c r="B855" s="151" t="s">
        <v>297</v>
      </c>
      <c r="C855" s="151">
        <v>900159</v>
      </c>
      <c r="D855" s="151" t="s">
        <v>359</v>
      </c>
      <c r="E855" s="151" t="s">
        <v>360</v>
      </c>
      <c r="F855" s="151" t="s">
        <v>361</v>
      </c>
      <c r="G855" s="151" t="b">
        <v>0</v>
      </c>
      <c r="H855" s="151" t="s">
        <v>39</v>
      </c>
      <c r="I855" s="151">
        <v>1.2</v>
      </c>
      <c r="J855" s="151">
        <f>VALUE(_xlfn.IFS(Table242[[#This Row],[Temperatures Delivered]]="Cold Only", "1", Table242[[#This Row],[Temperatures Delivered]]="Cook (ambient) &amp; Cold", "2",Table242[[#This Row],[Temperatures Delivered]]="Hot &amp; Cold", "3"))</f>
        <v>3</v>
      </c>
      <c r="K855" s="152">
        <v>40590</v>
      </c>
      <c r="M855" s="86"/>
    </row>
    <row r="856" spans="2:13" ht="13">
      <c r="B856" s="151" t="s">
        <v>536</v>
      </c>
      <c r="C856" s="151" t="s">
        <v>513</v>
      </c>
      <c r="D856" s="151" t="s">
        <v>359</v>
      </c>
      <c r="E856" s="151" t="s">
        <v>360</v>
      </c>
      <c r="F856" s="151" t="s">
        <v>361</v>
      </c>
      <c r="G856" s="151" t="b">
        <v>0</v>
      </c>
      <c r="H856" s="151" t="s">
        <v>39</v>
      </c>
      <c r="I856" s="151">
        <v>1.1000000000000001</v>
      </c>
      <c r="J856" s="151">
        <f>VALUE(_xlfn.IFS(Table242[[#This Row],[Temperatures Delivered]]="Cold Only", "1", Table242[[#This Row],[Temperatures Delivered]]="Cook (ambient) &amp; Cold", "2",Table242[[#This Row],[Temperatures Delivered]]="Hot &amp; Cold", "3"))</f>
        <v>3</v>
      </c>
      <c r="K856" s="152">
        <v>40295</v>
      </c>
      <c r="M856" s="86"/>
    </row>
    <row r="857" spans="2:13" ht="13">
      <c r="B857" s="151" t="s">
        <v>503</v>
      </c>
      <c r="C857" s="151" t="s">
        <v>663</v>
      </c>
      <c r="D857" s="151" t="s">
        <v>359</v>
      </c>
      <c r="E857" s="151" t="s">
        <v>360</v>
      </c>
      <c r="F857" s="151" t="s">
        <v>361</v>
      </c>
      <c r="G857" s="151" t="b">
        <v>0</v>
      </c>
      <c r="H857" s="151" t="s">
        <v>39</v>
      </c>
      <c r="I857" s="151">
        <v>1.1000000000000001</v>
      </c>
      <c r="J857" s="151">
        <f>VALUE(_xlfn.IFS(Table242[[#This Row],[Temperatures Delivered]]="Cold Only", "1", Table242[[#This Row],[Temperatures Delivered]]="Cook (ambient) &amp; Cold", "2",Table242[[#This Row],[Temperatures Delivered]]="Hot &amp; Cold", "3"))</f>
        <v>3</v>
      </c>
      <c r="K857" s="152">
        <v>40242</v>
      </c>
      <c r="M857" s="86"/>
    </row>
    <row r="858" spans="2:13" ht="13">
      <c r="B858" s="151" t="s">
        <v>536</v>
      </c>
      <c r="C858" s="151" t="s">
        <v>540</v>
      </c>
      <c r="D858" s="151" t="s">
        <v>359</v>
      </c>
      <c r="E858" s="151" t="s">
        <v>360</v>
      </c>
      <c r="F858" s="151" t="s">
        <v>361</v>
      </c>
      <c r="G858" s="151" t="b">
        <v>0</v>
      </c>
      <c r="H858" s="151" t="s">
        <v>39</v>
      </c>
      <c r="I858" s="151">
        <v>1.1000000000000001</v>
      </c>
      <c r="J858" s="151">
        <f>VALUE(_xlfn.IFS(Table242[[#This Row],[Temperatures Delivered]]="Cold Only", "1", Table242[[#This Row],[Temperatures Delivered]]="Cook (ambient) &amp; Cold", "2",Table242[[#This Row],[Temperatures Delivered]]="Hot &amp; Cold", "3"))</f>
        <v>3</v>
      </c>
      <c r="K858" s="152">
        <v>40295</v>
      </c>
      <c r="M858" s="86"/>
    </row>
    <row r="859" spans="2:13" ht="13">
      <c r="B859" s="151" t="s">
        <v>501</v>
      </c>
      <c r="C859" s="151" t="s">
        <v>655</v>
      </c>
      <c r="D859" s="151" t="s">
        <v>359</v>
      </c>
      <c r="E859" s="151" t="s">
        <v>360</v>
      </c>
      <c r="F859" s="151" t="s">
        <v>361</v>
      </c>
      <c r="G859" s="151" t="b">
        <v>0</v>
      </c>
      <c r="H859" s="151" t="s">
        <v>39</v>
      </c>
      <c r="I859" s="151">
        <v>1.1000000000000001</v>
      </c>
      <c r="J859" s="151">
        <f>VALUE(_xlfn.IFS(Table242[[#This Row],[Temperatures Delivered]]="Cold Only", "1", Table242[[#This Row],[Temperatures Delivered]]="Cook (ambient) &amp; Cold", "2",Table242[[#This Row],[Temperatures Delivered]]="Hot &amp; Cold", "3"))</f>
        <v>3</v>
      </c>
      <c r="K859" s="152">
        <v>40295</v>
      </c>
      <c r="M859" s="86"/>
    </row>
    <row r="860" spans="2:13" ht="13">
      <c r="B860" s="151" t="s">
        <v>503</v>
      </c>
      <c r="C860" s="151" t="s">
        <v>649</v>
      </c>
      <c r="D860" s="151" t="s">
        <v>359</v>
      </c>
      <c r="E860" s="151" t="s">
        <v>360</v>
      </c>
      <c r="F860" s="151" t="s">
        <v>361</v>
      </c>
      <c r="G860" s="151" t="b">
        <v>0</v>
      </c>
      <c r="H860" s="151" t="s">
        <v>39</v>
      </c>
      <c r="I860" s="151">
        <v>1.1000000000000001</v>
      </c>
      <c r="J860" s="151">
        <f>VALUE(_xlfn.IFS(Table242[[#This Row],[Temperatures Delivered]]="Cold Only", "1", Table242[[#This Row],[Temperatures Delivered]]="Cook (ambient) &amp; Cold", "2",Table242[[#This Row],[Temperatures Delivered]]="Hot &amp; Cold", "3"))</f>
        <v>3</v>
      </c>
      <c r="K860" s="152">
        <v>40242</v>
      </c>
      <c r="M860" s="86"/>
    </row>
    <row r="861" spans="2:13" ht="13">
      <c r="B861" s="151" t="s">
        <v>116</v>
      </c>
      <c r="C861" s="151" t="s">
        <v>684</v>
      </c>
      <c r="D861" s="151" t="s">
        <v>359</v>
      </c>
      <c r="E861" s="151" t="s">
        <v>360</v>
      </c>
      <c r="F861" s="151" t="s">
        <v>361</v>
      </c>
      <c r="G861" s="151" t="b">
        <v>0</v>
      </c>
      <c r="H861" s="151" t="s">
        <v>39</v>
      </c>
      <c r="I861" s="151">
        <v>0.8</v>
      </c>
      <c r="J861" s="151">
        <f>VALUE(_xlfn.IFS(Table242[[#This Row],[Temperatures Delivered]]="Cold Only", "1", Table242[[#This Row],[Temperatures Delivered]]="Cook (ambient) &amp; Cold", "2",Table242[[#This Row],[Temperatures Delivered]]="Hot &amp; Cold", "3"))</f>
        <v>3</v>
      </c>
      <c r="K861" s="152">
        <v>42219</v>
      </c>
      <c r="M861" s="86"/>
    </row>
    <row r="862" spans="2:13" ht="13">
      <c r="B862" s="151" t="s">
        <v>503</v>
      </c>
      <c r="C862" s="151" t="s">
        <v>620</v>
      </c>
      <c r="D862" s="151" t="s">
        <v>391</v>
      </c>
      <c r="E862" s="151" t="s">
        <v>360</v>
      </c>
      <c r="F862" s="151" t="s">
        <v>361</v>
      </c>
      <c r="G862" s="151" t="b">
        <v>0</v>
      </c>
      <c r="H862" s="151" t="s">
        <v>39</v>
      </c>
      <c r="I862" s="151">
        <v>1.1000000000000001</v>
      </c>
      <c r="J862" s="151">
        <f>VALUE(_xlfn.IFS(Table242[[#This Row],[Temperatures Delivered]]="Cold Only", "1", Table242[[#This Row],[Temperatures Delivered]]="Cook (ambient) &amp; Cold", "2",Table242[[#This Row],[Temperatures Delivered]]="Hot &amp; Cold", "3"))</f>
        <v>3</v>
      </c>
      <c r="K862" s="152">
        <v>40295</v>
      </c>
      <c r="M862" s="86"/>
    </row>
    <row r="863" spans="2:13" ht="13">
      <c r="B863" s="151" t="s">
        <v>297</v>
      </c>
      <c r="C863" s="151" t="s">
        <v>685</v>
      </c>
      <c r="D863" s="151" t="s">
        <v>359</v>
      </c>
      <c r="E863" s="151" t="s">
        <v>360</v>
      </c>
      <c r="F863" s="151" t="s">
        <v>361</v>
      </c>
      <c r="G863" s="151" t="b">
        <v>0</v>
      </c>
      <c r="H863" s="151" t="s">
        <v>39</v>
      </c>
      <c r="I863" s="151">
        <v>0.8</v>
      </c>
      <c r="J863" s="151">
        <f>VALUE(_xlfn.IFS(Table242[[#This Row],[Temperatures Delivered]]="Cold Only", "1", Table242[[#This Row],[Temperatures Delivered]]="Cook (ambient) &amp; Cold", "2",Table242[[#This Row],[Temperatures Delivered]]="Hot &amp; Cold", "3"))</f>
        <v>3</v>
      </c>
      <c r="K863" s="152">
        <v>42033</v>
      </c>
      <c r="M863" s="86"/>
    </row>
    <row r="864" spans="2:13" ht="39">
      <c r="B864" s="151" t="s">
        <v>546</v>
      </c>
      <c r="C864" s="151" t="s">
        <v>519</v>
      </c>
      <c r="D864" s="151" t="s">
        <v>359</v>
      </c>
      <c r="E864" s="151" t="s">
        <v>360</v>
      </c>
      <c r="F864" s="151" t="s">
        <v>361</v>
      </c>
      <c r="G864" s="151" t="b">
        <v>0</v>
      </c>
      <c r="H864" s="151" t="s">
        <v>39</v>
      </c>
      <c r="I864" s="151">
        <v>0.9</v>
      </c>
      <c r="J864" s="151">
        <f>VALUE(_xlfn.IFS(Table242[[#This Row],[Temperatures Delivered]]="Cold Only", "1", Table242[[#This Row],[Temperatures Delivered]]="Cook (ambient) &amp; Cold", "2",Table242[[#This Row],[Temperatures Delivered]]="Hot &amp; Cold", "3"))</f>
        <v>3</v>
      </c>
      <c r="K864" s="152">
        <v>40672</v>
      </c>
      <c r="M864" s="86"/>
    </row>
    <row r="865" spans="2:13" ht="13">
      <c r="B865" s="151" t="s">
        <v>505</v>
      </c>
      <c r="C865" s="151" t="s">
        <v>527</v>
      </c>
      <c r="D865" s="151" t="s">
        <v>359</v>
      </c>
      <c r="E865" s="151" t="s">
        <v>360</v>
      </c>
      <c r="F865" s="151" t="s">
        <v>361</v>
      </c>
      <c r="G865" s="151" t="b">
        <v>0</v>
      </c>
      <c r="H865" s="151" t="s">
        <v>39</v>
      </c>
      <c r="I865" s="151">
        <v>0.9</v>
      </c>
      <c r="J865" s="151">
        <f>VALUE(_xlfn.IFS(Table242[[#This Row],[Temperatures Delivered]]="Cold Only", "1", Table242[[#This Row],[Temperatures Delivered]]="Cook (ambient) &amp; Cold", "2",Table242[[#This Row],[Temperatures Delivered]]="Hot &amp; Cold", "3"))</f>
        <v>3</v>
      </c>
      <c r="K865" s="152">
        <v>40672</v>
      </c>
      <c r="M865" s="86"/>
    </row>
    <row r="866" spans="2:13" ht="13">
      <c r="B866" s="151" t="s">
        <v>536</v>
      </c>
      <c r="C866" s="151" t="s">
        <v>660</v>
      </c>
      <c r="D866" s="151" t="s">
        <v>359</v>
      </c>
      <c r="E866" s="151" t="s">
        <v>360</v>
      </c>
      <c r="F866" s="151" t="s">
        <v>361</v>
      </c>
      <c r="G866" s="151" t="b">
        <v>0</v>
      </c>
      <c r="H866" s="151" t="s">
        <v>39</v>
      </c>
      <c r="I866" s="151">
        <v>1.1000000000000001</v>
      </c>
      <c r="J866" s="151">
        <f>VALUE(_xlfn.IFS(Table242[[#This Row],[Temperatures Delivered]]="Cold Only", "1", Table242[[#This Row],[Temperatures Delivered]]="Cook (ambient) &amp; Cold", "2",Table242[[#This Row],[Temperatures Delivered]]="Hot &amp; Cold", "3"))</f>
        <v>3</v>
      </c>
      <c r="K866" s="152">
        <v>40295</v>
      </c>
      <c r="M866" s="86"/>
    </row>
    <row r="867" spans="2:13" ht="13">
      <c r="B867" s="151" t="s">
        <v>686</v>
      </c>
      <c r="C867" s="151" t="s">
        <v>687</v>
      </c>
      <c r="D867" s="151" t="s">
        <v>359</v>
      </c>
      <c r="E867" s="151" t="s">
        <v>360</v>
      </c>
      <c r="F867" s="151" t="s">
        <v>361</v>
      </c>
      <c r="G867" s="151" t="b">
        <v>0</v>
      </c>
      <c r="H867" s="151" t="s">
        <v>39</v>
      </c>
      <c r="I867" s="151">
        <v>1.1000000000000001</v>
      </c>
      <c r="J867" s="151">
        <f>VALUE(_xlfn.IFS(Table242[[#This Row],[Temperatures Delivered]]="Cold Only", "1", Table242[[#This Row],[Temperatures Delivered]]="Cook (ambient) &amp; Cold", "2",Table242[[#This Row],[Temperatures Delivered]]="Hot &amp; Cold", "3"))</f>
        <v>3</v>
      </c>
      <c r="K867" s="152">
        <v>40491</v>
      </c>
      <c r="M867" s="86"/>
    </row>
    <row r="868" spans="2:13" ht="13">
      <c r="B868" s="151" t="s">
        <v>297</v>
      </c>
      <c r="C868" s="151">
        <v>601000</v>
      </c>
      <c r="D868" s="151" t="s">
        <v>359</v>
      </c>
      <c r="E868" s="151" t="s">
        <v>360</v>
      </c>
      <c r="F868" s="151" t="s">
        <v>361</v>
      </c>
      <c r="G868" s="151" t="b">
        <v>0</v>
      </c>
      <c r="H868" s="151" t="s">
        <v>39</v>
      </c>
      <c r="I868" s="151">
        <v>0.8</v>
      </c>
      <c r="J868" s="151">
        <f>VALUE(_xlfn.IFS(Table242[[#This Row],[Temperatures Delivered]]="Cold Only", "1", Table242[[#This Row],[Temperatures Delivered]]="Cook (ambient) &amp; Cold", "2",Table242[[#This Row],[Temperatures Delivered]]="Hot &amp; Cold", "3"))</f>
        <v>3</v>
      </c>
      <c r="K868" s="152">
        <v>41899</v>
      </c>
      <c r="M868" s="86"/>
    </row>
    <row r="869" spans="2:13" ht="13">
      <c r="B869" s="151" t="s">
        <v>524</v>
      </c>
      <c r="C869" s="151" t="s">
        <v>619</v>
      </c>
      <c r="D869" s="151" t="s">
        <v>359</v>
      </c>
      <c r="E869" s="151" t="s">
        <v>360</v>
      </c>
      <c r="F869" s="151" t="s">
        <v>361</v>
      </c>
      <c r="G869" s="151" t="b">
        <v>0</v>
      </c>
      <c r="H869" s="151" t="s">
        <v>39</v>
      </c>
      <c r="I869" s="151">
        <v>0.9</v>
      </c>
      <c r="J869" s="151">
        <f>VALUE(_xlfn.IFS(Table242[[#This Row],[Temperatures Delivered]]="Cold Only", "1", Table242[[#This Row],[Temperatures Delivered]]="Cook (ambient) &amp; Cold", "2",Table242[[#This Row],[Temperatures Delivered]]="Hot &amp; Cold", "3"))</f>
        <v>3</v>
      </c>
      <c r="K869" s="152">
        <v>40672</v>
      </c>
      <c r="M869" s="86"/>
    </row>
    <row r="870" spans="2:13" ht="13">
      <c r="B870" s="151" t="s">
        <v>503</v>
      </c>
      <c r="C870" s="151" t="s">
        <v>583</v>
      </c>
      <c r="D870" s="151" t="s">
        <v>359</v>
      </c>
      <c r="E870" s="151" t="s">
        <v>360</v>
      </c>
      <c r="F870" s="151" t="s">
        <v>361</v>
      </c>
      <c r="G870" s="151" t="b">
        <v>0</v>
      </c>
      <c r="H870" s="151" t="s">
        <v>39</v>
      </c>
      <c r="I870" s="151">
        <v>1.1000000000000001</v>
      </c>
      <c r="J870" s="151">
        <f>VALUE(_xlfn.IFS(Table242[[#This Row],[Temperatures Delivered]]="Cold Only", "1", Table242[[#This Row],[Temperatures Delivered]]="Cook (ambient) &amp; Cold", "2",Table242[[#This Row],[Temperatures Delivered]]="Hot &amp; Cold", "3"))</f>
        <v>3</v>
      </c>
      <c r="K870" s="152">
        <v>40242</v>
      </c>
      <c r="M870" s="86"/>
    </row>
    <row r="871" spans="2:13" ht="13">
      <c r="B871" s="151" t="s">
        <v>297</v>
      </c>
      <c r="C871" s="151">
        <v>601159</v>
      </c>
      <c r="D871" s="151" t="s">
        <v>359</v>
      </c>
      <c r="E871" s="151" t="s">
        <v>360</v>
      </c>
      <c r="F871" s="151" t="s">
        <v>361</v>
      </c>
      <c r="G871" s="151" t="b">
        <v>0</v>
      </c>
      <c r="H871" s="151" t="s">
        <v>39</v>
      </c>
      <c r="I871" s="151">
        <v>0.8</v>
      </c>
      <c r="J871" s="151">
        <f>VALUE(_xlfn.IFS(Table242[[#This Row],[Temperatures Delivered]]="Cold Only", "1", Table242[[#This Row],[Temperatures Delivered]]="Cook (ambient) &amp; Cold", "2",Table242[[#This Row],[Temperatures Delivered]]="Hot &amp; Cold", "3"))</f>
        <v>3</v>
      </c>
      <c r="K871" s="152">
        <v>41899</v>
      </c>
      <c r="M871" s="86"/>
    </row>
    <row r="872" spans="2:13" ht="13">
      <c r="B872" s="151" t="s">
        <v>297</v>
      </c>
      <c r="C872" s="151">
        <v>601166</v>
      </c>
      <c r="D872" s="151" t="s">
        <v>359</v>
      </c>
      <c r="E872" s="151" t="s">
        <v>360</v>
      </c>
      <c r="F872" s="151" t="s">
        <v>361</v>
      </c>
      <c r="G872" s="151" t="b">
        <v>0</v>
      </c>
      <c r="H872" s="151" t="s">
        <v>39</v>
      </c>
      <c r="I872" s="151">
        <v>0.8</v>
      </c>
      <c r="J872" s="151">
        <f>VALUE(_xlfn.IFS(Table242[[#This Row],[Temperatures Delivered]]="Cold Only", "1", Table242[[#This Row],[Temperatures Delivered]]="Cook (ambient) &amp; Cold", "2",Table242[[#This Row],[Temperatures Delivered]]="Hot &amp; Cold", "3"))</f>
        <v>3</v>
      </c>
      <c r="K872" s="152">
        <v>41899</v>
      </c>
      <c r="M872" s="86"/>
    </row>
    <row r="873" spans="2:13" ht="39">
      <c r="B873" s="151" t="s">
        <v>546</v>
      </c>
      <c r="C873" s="151" t="s">
        <v>515</v>
      </c>
      <c r="D873" s="151" t="s">
        <v>359</v>
      </c>
      <c r="E873" s="151" t="s">
        <v>360</v>
      </c>
      <c r="F873" s="151" t="s">
        <v>361</v>
      </c>
      <c r="G873" s="151" t="b">
        <v>0</v>
      </c>
      <c r="H873" s="151" t="s">
        <v>39</v>
      </c>
      <c r="I873" s="151">
        <v>0.9</v>
      </c>
      <c r="J873" s="151">
        <f>VALUE(_xlfn.IFS(Table242[[#This Row],[Temperatures Delivered]]="Cold Only", "1", Table242[[#This Row],[Temperatures Delivered]]="Cook (ambient) &amp; Cold", "2",Table242[[#This Row],[Temperatures Delivered]]="Hot &amp; Cold", "3"))</f>
        <v>3</v>
      </c>
      <c r="K873" s="152">
        <v>40672</v>
      </c>
      <c r="M873" s="86"/>
    </row>
    <row r="874" spans="2:13" ht="13">
      <c r="B874" s="151" t="s">
        <v>536</v>
      </c>
      <c r="C874" s="151" t="s">
        <v>520</v>
      </c>
      <c r="D874" s="151" t="s">
        <v>359</v>
      </c>
      <c r="E874" s="151" t="s">
        <v>360</v>
      </c>
      <c r="F874" s="151" t="s">
        <v>361</v>
      </c>
      <c r="G874" s="151" t="b">
        <v>0</v>
      </c>
      <c r="H874" s="151" t="s">
        <v>39</v>
      </c>
      <c r="I874" s="151">
        <v>1.1000000000000001</v>
      </c>
      <c r="J874" s="151">
        <f>VALUE(_xlfn.IFS(Table242[[#This Row],[Temperatures Delivered]]="Cold Only", "1", Table242[[#This Row],[Temperatures Delivered]]="Cook (ambient) &amp; Cold", "2",Table242[[#This Row],[Temperatures Delivered]]="Hot &amp; Cold", "3"))</f>
        <v>3</v>
      </c>
      <c r="K874" s="152">
        <v>40295</v>
      </c>
      <c r="M874" s="86"/>
    </row>
    <row r="875" spans="2:13" ht="13">
      <c r="B875" s="151" t="s">
        <v>524</v>
      </c>
      <c r="C875" s="151" t="s">
        <v>623</v>
      </c>
      <c r="D875" s="151" t="s">
        <v>359</v>
      </c>
      <c r="E875" s="151" t="s">
        <v>360</v>
      </c>
      <c r="F875" s="151" t="s">
        <v>361</v>
      </c>
      <c r="G875" s="151" t="b">
        <v>0</v>
      </c>
      <c r="H875" s="151" t="s">
        <v>39</v>
      </c>
      <c r="I875" s="151">
        <v>0.9</v>
      </c>
      <c r="J875" s="151">
        <f>VALUE(_xlfn.IFS(Table242[[#This Row],[Temperatures Delivered]]="Cold Only", "1", Table242[[#This Row],[Temperatures Delivered]]="Cook (ambient) &amp; Cold", "2",Table242[[#This Row],[Temperatures Delivered]]="Hot &amp; Cold", "3"))</f>
        <v>3</v>
      </c>
      <c r="K875" s="152">
        <v>40672</v>
      </c>
      <c r="M875" s="86"/>
    </row>
    <row r="876" spans="2:13" ht="13">
      <c r="B876" s="151" t="s">
        <v>536</v>
      </c>
      <c r="C876" s="151" t="s">
        <v>596</v>
      </c>
      <c r="D876" s="151" t="s">
        <v>359</v>
      </c>
      <c r="E876" s="151" t="s">
        <v>360</v>
      </c>
      <c r="F876" s="151" t="s">
        <v>361</v>
      </c>
      <c r="G876" s="151" t="b">
        <v>0</v>
      </c>
      <c r="H876" s="151" t="s">
        <v>39</v>
      </c>
      <c r="I876" s="151">
        <v>1.1000000000000001</v>
      </c>
      <c r="J876" s="151">
        <f>VALUE(_xlfn.IFS(Table242[[#This Row],[Temperatures Delivered]]="Cold Only", "1", Table242[[#This Row],[Temperatures Delivered]]="Cook (ambient) &amp; Cold", "2",Table242[[#This Row],[Temperatures Delivered]]="Hot &amp; Cold", "3"))</f>
        <v>3</v>
      </c>
      <c r="K876" s="152">
        <v>40295</v>
      </c>
      <c r="M876" s="86"/>
    </row>
    <row r="877" spans="2:13" ht="13">
      <c r="B877" s="151" t="s">
        <v>362</v>
      </c>
      <c r="C877" s="151" t="s">
        <v>574</v>
      </c>
      <c r="D877" s="151" t="s">
        <v>359</v>
      </c>
      <c r="E877" s="151" t="s">
        <v>360</v>
      </c>
      <c r="F877" s="151" t="s">
        <v>361</v>
      </c>
      <c r="G877" s="151" t="b">
        <v>0</v>
      </c>
      <c r="H877" s="151" t="s">
        <v>39</v>
      </c>
      <c r="I877" s="151">
        <v>0.9</v>
      </c>
      <c r="J877" s="151">
        <f>VALUE(_xlfn.IFS(Table242[[#This Row],[Temperatures Delivered]]="Cold Only", "1", Table242[[#This Row],[Temperatures Delivered]]="Cook (ambient) &amp; Cold", "2",Table242[[#This Row],[Temperatures Delivered]]="Hot &amp; Cold", "3"))</f>
        <v>3</v>
      </c>
      <c r="K877" s="152">
        <v>40672</v>
      </c>
      <c r="M877" s="86"/>
    </row>
    <row r="878" spans="2:13" ht="13">
      <c r="B878" s="151" t="s">
        <v>505</v>
      </c>
      <c r="C878" s="151" t="s">
        <v>515</v>
      </c>
      <c r="D878" s="151" t="s">
        <v>359</v>
      </c>
      <c r="E878" s="151" t="s">
        <v>360</v>
      </c>
      <c r="F878" s="151" t="s">
        <v>361</v>
      </c>
      <c r="G878" s="151" t="b">
        <v>0</v>
      </c>
      <c r="H878" s="151" t="s">
        <v>39</v>
      </c>
      <c r="I878" s="151">
        <v>0.9</v>
      </c>
      <c r="J878" s="151">
        <f>VALUE(_xlfn.IFS(Table242[[#This Row],[Temperatures Delivered]]="Cold Only", "1", Table242[[#This Row],[Temperatures Delivered]]="Cook (ambient) &amp; Cold", "2",Table242[[#This Row],[Temperatures Delivered]]="Hot &amp; Cold", "3"))</f>
        <v>3</v>
      </c>
      <c r="K878" s="152">
        <v>40672</v>
      </c>
      <c r="M878" s="86"/>
    </row>
    <row r="879" spans="2:13" ht="26">
      <c r="B879" s="151" t="s">
        <v>501</v>
      </c>
      <c r="C879" s="151" t="s">
        <v>688</v>
      </c>
      <c r="D879" s="151" t="s">
        <v>391</v>
      </c>
      <c r="E879" s="151" t="s">
        <v>360</v>
      </c>
      <c r="F879" s="151" t="s">
        <v>361</v>
      </c>
      <c r="G879" s="151" t="b">
        <v>0</v>
      </c>
      <c r="H879" s="151" t="s">
        <v>725</v>
      </c>
      <c r="I879" s="151">
        <v>1.1000000000000001</v>
      </c>
      <c r="J879" s="151">
        <f>VALUE(_xlfn.IFS(Table242[[#This Row],[Temperatures Delivered]]="Cold Only", "1", Table242[[#This Row],[Temperatures Delivered]]="Cook (ambient) &amp; Cold", "2",Table242[[#This Row],[Temperatures Delivered]]="Hot &amp; Cold", "3"))</f>
        <v>2</v>
      </c>
      <c r="K879" s="152">
        <v>40449</v>
      </c>
      <c r="M879" s="86"/>
    </row>
    <row r="880" spans="2:13" ht="13">
      <c r="B880" s="151" t="s">
        <v>297</v>
      </c>
      <c r="C880" s="151">
        <v>601177</v>
      </c>
      <c r="D880" s="151" t="s">
        <v>359</v>
      </c>
      <c r="E880" s="151" t="s">
        <v>360</v>
      </c>
      <c r="F880" s="151" t="s">
        <v>361</v>
      </c>
      <c r="G880" s="151" t="b">
        <v>0</v>
      </c>
      <c r="H880" s="151" t="s">
        <v>39</v>
      </c>
      <c r="I880" s="151">
        <v>0.8</v>
      </c>
      <c r="J880" s="151">
        <f>VALUE(_xlfn.IFS(Table242[[#This Row],[Temperatures Delivered]]="Cold Only", "1", Table242[[#This Row],[Temperatures Delivered]]="Cook (ambient) &amp; Cold", "2",Table242[[#This Row],[Temperatures Delivered]]="Hot &amp; Cold", "3"))</f>
        <v>3</v>
      </c>
      <c r="K880" s="152">
        <v>42033</v>
      </c>
      <c r="M880" s="86"/>
    </row>
    <row r="881" spans="2:13" ht="26">
      <c r="B881" s="151" t="s">
        <v>271</v>
      </c>
      <c r="C881" s="151" t="s">
        <v>294</v>
      </c>
      <c r="D881" s="151" t="s">
        <v>359</v>
      </c>
      <c r="E881" s="151" t="s">
        <v>360</v>
      </c>
      <c r="F881" s="151" t="s">
        <v>361</v>
      </c>
      <c r="G881" s="151" t="b">
        <v>0</v>
      </c>
      <c r="H881" s="151" t="s">
        <v>725</v>
      </c>
      <c r="I881" s="151">
        <v>0.1</v>
      </c>
      <c r="J881" s="151">
        <f>VALUE(_xlfn.IFS(Table242[[#This Row],[Temperatures Delivered]]="Cold Only", "1", Table242[[#This Row],[Temperatures Delivered]]="Cook (ambient) &amp; Cold", "2",Table242[[#This Row],[Temperatures Delivered]]="Hot &amp; Cold", "3"))</f>
        <v>2</v>
      </c>
      <c r="K881" s="152">
        <v>40548</v>
      </c>
      <c r="M881" s="86"/>
    </row>
    <row r="882" spans="2:13" ht="39">
      <c r="B882" s="151" t="s">
        <v>546</v>
      </c>
      <c r="C882" s="151" t="s">
        <v>610</v>
      </c>
      <c r="D882" s="151" t="s">
        <v>359</v>
      </c>
      <c r="E882" s="151" t="s">
        <v>360</v>
      </c>
      <c r="F882" s="151" t="s">
        <v>361</v>
      </c>
      <c r="G882" s="151" t="b">
        <v>0</v>
      </c>
      <c r="H882" s="151" t="s">
        <v>39</v>
      </c>
      <c r="I882" s="151">
        <v>0.9</v>
      </c>
      <c r="J882" s="151">
        <f>VALUE(_xlfn.IFS(Table242[[#This Row],[Temperatures Delivered]]="Cold Only", "1", Table242[[#This Row],[Temperatures Delivered]]="Cook (ambient) &amp; Cold", "2",Table242[[#This Row],[Temperatures Delivered]]="Hot &amp; Cold", "3"))</f>
        <v>3</v>
      </c>
      <c r="K882" s="152">
        <v>40672</v>
      </c>
      <c r="M882" s="86"/>
    </row>
    <row r="883" spans="2:13" ht="39">
      <c r="B883" s="151" t="s">
        <v>546</v>
      </c>
      <c r="C883" s="151" t="s">
        <v>510</v>
      </c>
      <c r="D883" s="151" t="s">
        <v>359</v>
      </c>
      <c r="E883" s="151" t="s">
        <v>360</v>
      </c>
      <c r="F883" s="151" t="s">
        <v>361</v>
      </c>
      <c r="G883" s="151" t="b">
        <v>0</v>
      </c>
      <c r="H883" s="151" t="s">
        <v>39</v>
      </c>
      <c r="I883" s="151">
        <v>0.9</v>
      </c>
      <c r="J883" s="151">
        <f>VALUE(_xlfn.IFS(Table242[[#This Row],[Temperatures Delivered]]="Cold Only", "1", Table242[[#This Row],[Temperatures Delivered]]="Cook (ambient) &amp; Cold", "2",Table242[[#This Row],[Temperatures Delivered]]="Hot &amp; Cold", "3"))</f>
        <v>3</v>
      </c>
      <c r="K883" s="152">
        <v>40672</v>
      </c>
      <c r="M883" s="86"/>
    </row>
    <row r="884" spans="2:13" ht="26">
      <c r="B884" s="151" t="s">
        <v>501</v>
      </c>
      <c r="C884" s="151" t="s">
        <v>689</v>
      </c>
      <c r="D884" s="151" t="s">
        <v>359</v>
      </c>
      <c r="E884" s="151" t="s">
        <v>360</v>
      </c>
      <c r="F884" s="151" t="s">
        <v>361</v>
      </c>
      <c r="G884" s="151" t="b">
        <v>0</v>
      </c>
      <c r="H884" s="151" t="s">
        <v>725</v>
      </c>
      <c r="I884" s="151">
        <v>1.1000000000000001</v>
      </c>
      <c r="J884" s="151">
        <f>VALUE(_xlfn.IFS(Table242[[#This Row],[Temperatures Delivered]]="Cold Only", "1", Table242[[#This Row],[Temperatures Delivered]]="Cook (ambient) &amp; Cold", "2",Table242[[#This Row],[Temperatures Delivered]]="Hot &amp; Cold", "3"))</f>
        <v>2</v>
      </c>
      <c r="K884" s="152">
        <v>40449</v>
      </c>
      <c r="M884" s="86"/>
    </row>
    <row r="885" spans="2:13" ht="13">
      <c r="B885" s="151" t="s">
        <v>524</v>
      </c>
      <c r="C885" s="151" t="s">
        <v>581</v>
      </c>
      <c r="D885" s="151" t="s">
        <v>359</v>
      </c>
      <c r="E885" s="151" t="s">
        <v>360</v>
      </c>
      <c r="F885" s="151" t="s">
        <v>361</v>
      </c>
      <c r="G885" s="151" t="b">
        <v>0</v>
      </c>
      <c r="H885" s="151" t="s">
        <v>39</v>
      </c>
      <c r="I885" s="151">
        <v>0.9</v>
      </c>
      <c r="J885" s="151">
        <f>VALUE(_xlfn.IFS(Table242[[#This Row],[Temperatures Delivered]]="Cold Only", "1", Table242[[#This Row],[Temperatures Delivered]]="Cook (ambient) &amp; Cold", "2",Table242[[#This Row],[Temperatures Delivered]]="Hot &amp; Cold", "3"))</f>
        <v>3</v>
      </c>
      <c r="K885" s="152">
        <v>40672</v>
      </c>
      <c r="M885" s="86"/>
    </row>
    <row r="886" spans="2:13" ht="13">
      <c r="B886" s="151" t="s">
        <v>536</v>
      </c>
      <c r="C886" s="151" t="s">
        <v>549</v>
      </c>
      <c r="D886" s="151" t="s">
        <v>359</v>
      </c>
      <c r="E886" s="151" t="s">
        <v>360</v>
      </c>
      <c r="F886" s="151" t="s">
        <v>361</v>
      </c>
      <c r="G886" s="151" t="b">
        <v>0</v>
      </c>
      <c r="H886" s="151" t="s">
        <v>39</v>
      </c>
      <c r="I886" s="151">
        <v>1.1000000000000001</v>
      </c>
      <c r="J886" s="151">
        <f>VALUE(_xlfn.IFS(Table242[[#This Row],[Temperatures Delivered]]="Cold Only", "1", Table242[[#This Row],[Temperatures Delivered]]="Cook (ambient) &amp; Cold", "2",Table242[[#This Row],[Temperatures Delivered]]="Hot &amp; Cold", "3"))</f>
        <v>3</v>
      </c>
      <c r="K886" s="152">
        <v>40295</v>
      </c>
      <c r="M886" s="86"/>
    </row>
    <row r="887" spans="2:13" ht="26">
      <c r="B887" s="151" t="s">
        <v>507</v>
      </c>
      <c r="C887" s="151" t="s">
        <v>690</v>
      </c>
      <c r="D887" s="151" t="s">
        <v>359</v>
      </c>
      <c r="E887" s="151" t="s">
        <v>360</v>
      </c>
      <c r="F887" s="151" t="s">
        <v>361</v>
      </c>
      <c r="G887" s="151" t="b">
        <v>0</v>
      </c>
      <c r="H887" s="151" t="s">
        <v>725</v>
      </c>
      <c r="I887" s="151">
        <v>1.1000000000000001</v>
      </c>
      <c r="J887" s="151">
        <f>VALUE(_xlfn.IFS(Table242[[#This Row],[Temperatures Delivered]]="Cold Only", "1", Table242[[#This Row],[Temperatures Delivered]]="Cook (ambient) &amp; Cold", "2",Table242[[#This Row],[Temperatures Delivered]]="Hot &amp; Cold", "3"))</f>
        <v>2</v>
      </c>
      <c r="K887" s="152">
        <v>40449</v>
      </c>
      <c r="M887" s="86"/>
    </row>
    <row r="888" spans="2:13" ht="13">
      <c r="B888" s="151" t="s">
        <v>501</v>
      </c>
      <c r="C888" s="151" t="s">
        <v>576</v>
      </c>
      <c r="D888" s="151" t="s">
        <v>359</v>
      </c>
      <c r="E888" s="151" t="s">
        <v>360</v>
      </c>
      <c r="F888" s="151" t="s">
        <v>361</v>
      </c>
      <c r="G888" s="151" t="b">
        <v>0</v>
      </c>
      <c r="H888" s="151" t="s">
        <v>39</v>
      </c>
      <c r="I888" s="151">
        <v>1.1000000000000001</v>
      </c>
      <c r="J888" s="151">
        <f>VALUE(_xlfn.IFS(Table242[[#This Row],[Temperatures Delivered]]="Cold Only", "1", Table242[[#This Row],[Temperatures Delivered]]="Cook (ambient) &amp; Cold", "2",Table242[[#This Row],[Temperatures Delivered]]="Hot &amp; Cold", "3"))</f>
        <v>3</v>
      </c>
      <c r="K888" s="152">
        <v>40295</v>
      </c>
      <c r="M888" s="86"/>
    </row>
    <row r="889" spans="2:13" ht="13">
      <c r="B889" s="151" t="s">
        <v>507</v>
      </c>
      <c r="C889" s="151" t="s">
        <v>667</v>
      </c>
      <c r="D889" s="151" t="s">
        <v>359</v>
      </c>
      <c r="E889" s="151" t="s">
        <v>360</v>
      </c>
      <c r="F889" s="151" t="s">
        <v>361</v>
      </c>
      <c r="G889" s="151" t="b">
        <v>0</v>
      </c>
      <c r="H889" s="151" t="s">
        <v>39</v>
      </c>
      <c r="I889" s="151">
        <v>1.1000000000000001</v>
      </c>
      <c r="J889" s="151">
        <f>VALUE(_xlfn.IFS(Table242[[#This Row],[Temperatures Delivered]]="Cold Only", "1", Table242[[#This Row],[Temperatures Delivered]]="Cook (ambient) &amp; Cold", "2",Table242[[#This Row],[Temperatures Delivered]]="Hot &amp; Cold", "3"))</f>
        <v>3</v>
      </c>
      <c r="K889" s="152">
        <v>40295</v>
      </c>
      <c r="M889" s="86"/>
    </row>
    <row r="890" spans="2:13" ht="13">
      <c r="B890" s="151" t="s">
        <v>297</v>
      </c>
      <c r="C890" s="151">
        <v>601130</v>
      </c>
      <c r="D890" s="151" t="s">
        <v>359</v>
      </c>
      <c r="E890" s="151" t="s">
        <v>360</v>
      </c>
      <c r="F890" s="151" t="s">
        <v>361</v>
      </c>
      <c r="G890" s="151" t="b">
        <v>0</v>
      </c>
      <c r="H890" s="151" t="s">
        <v>39</v>
      </c>
      <c r="I890" s="151">
        <v>0.7</v>
      </c>
      <c r="J890" s="151">
        <f>VALUE(_xlfn.IFS(Table242[[#This Row],[Temperatures Delivered]]="Cold Only", "1", Table242[[#This Row],[Temperatures Delivered]]="Cook (ambient) &amp; Cold", "2",Table242[[#This Row],[Temperatures Delivered]]="Hot &amp; Cold", "3"))</f>
        <v>3</v>
      </c>
      <c r="K890" s="152">
        <v>41887</v>
      </c>
      <c r="M890" s="86"/>
    </row>
    <row r="891" spans="2:13" ht="26">
      <c r="B891" s="151" t="s">
        <v>501</v>
      </c>
      <c r="C891" s="151" t="s">
        <v>691</v>
      </c>
      <c r="D891" s="151" t="s">
        <v>391</v>
      </c>
      <c r="E891" s="151" t="s">
        <v>360</v>
      </c>
      <c r="F891" s="151" t="s">
        <v>361</v>
      </c>
      <c r="G891" s="151" t="b">
        <v>0</v>
      </c>
      <c r="H891" s="151" t="s">
        <v>725</v>
      </c>
      <c r="I891" s="151">
        <v>1.1000000000000001</v>
      </c>
      <c r="J891" s="151">
        <f>VALUE(_xlfn.IFS(Table242[[#This Row],[Temperatures Delivered]]="Cold Only", "1", Table242[[#This Row],[Temperatures Delivered]]="Cook (ambient) &amp; Cold", "2",Table242[[#This Row],[Temperatures Delivered]]="Hot &amp; Cold", "3"))</f>
        <v>2</v>
      </c>
      <c r="K891" s="152">
        <v>40449</v>
      </c>
      <c r="M891" s="86"/>
    </row>
    <row r="892" spans="2:13" ht="13">
      <c r="B892" s="151" t="s">
        <v>536</v>
      </c>
      <c r="C892" s="151" t="s">
        <v>632</v>
      </c>
      <c r="D892" s="151" t="s">
        <v>359</v>
      </c>
      <c r="E892" s="151" t="s">
        <v>360</v>
      </c>
      <c r="F892" s="151" t="s">
        <v>361</v>
      </c>
      <c r="G892" s="151" t="b">
        <v>0</v>
      </c>
      <c r="H892" s="151" t="s">
        <v>39</v>
      </c>
      <c r="I892" s="151">
        <v>1.1000000000000001</v>
      </c>
      <c r="J892" s="151">
        <f>VALUE(_xlfn.IFS(Table242[[#This Row],[Temperatures Delivered]]="Cold Only", "1", Table242[[#This Row],[Temperatures Delivered]]="Cook (ambient) &amp; Cold", "2",Table242[[#This Row],[Temperatures Delivered]]="Hot &amp; Cold", "3"))</f>
        <v>3</v>
      </c>
      <c r="K892" s="152">
        <v>40295</v>
      </c>
      <c r="M892" s="86"/>
    </row>
    <row r="893" spans="2:13" ht="13">
      <c r="B893" s="151" t="s">
        <v>503</v>
      </c>
      <c r="C893" s="151" t="s">
        <v>600</v>
      </c>
      <c r="D893" s="151" t="s">
        <v>359</v>
      </c>
      <c r="E893" s="151" t="s">
        <v>360</v>
      </c>
      <c r="F893" s="151" t="s">
        <v>361</v>
      </c>
      <c r="G893" s="151" t="b">
        <v>0</v>
      </c>
      <c r="H893" s="151" t="s">
        <v>39</v>
      </c>
      <c r="I893" s="151">
        <v>1.1000000000000001</v>
      </c>
      <c r="J893" s="151">
        <f>VALUE(_xlfn.IFS(Table242[[#This Row],[Temperatures Delivered]]="Cold Only", "1", Table242[[#This Row],[Temperatures Delivered]]="Cook (ambient) &amp; Cold", "2",Table242[[#This Row],[Temperatures Delivered]]="Hot &amp; Cold", "3"))</f>
        <v>3</v>
      </c>
      <c r="K893" s="152">
        <v>40242</v>
      </c>
      <c r="M893" s="86"/>
    </row>
    <row r="894" spans="2:13" ht="13">
      <c r="B894" s="151" t="s">
        <v>271</v>
      </c>
      <c r="C894" s="151" t="s">
        <v>289</v>
      </c>
      <c r="D894" s="151" t="s">
        <v>391</v>
      </c>
      <c r="E894" s="151" t="s">
        <v>360</v>
      </c>
      <c r="F894" s="151" t="s">
        <v>361</v>
      </c>
      <c r="G894" s="151" t="b">
        <v>0</v>
      </c>
      <c r="H894" s="151" t="s">
        <v>39</v>
      </c>
      <c r="I894" s="151">
        <v>0.5</v>
      </c>
      <c r="J894" s="151">
        <f>VALUE(_xlfn.IFS(Table242[[#This Row],[Temperatures Delivered]]="Cold Only", "1", Table242[[#This Row],[Temperatures Delivered]]="Cook (ambient) &amp; Cold", "2",Table242[[#This Row],[Temperatures Delivered]]="Hot &amp; Cold", "3"))</f>
        <v>3</v>
      </c>
      <c r="K894" s="152">
        <v>40548</v>
      </c>
      <c r="M894" s="86"/>
    </row>
    <row r="895" spans="2:13" ht="13">
      <c r="B895" s="151" t="s">
        <v>297</v>
      </c>
      <c r="C895" s="151">
        <v>601160</v>
      </c>
      <c r="D895" s="151" t="s">
        <v>359</v>
      </c>
      <c r="E895" s="151" t="s">
        <v>360</v>
      </c>
      <c r="F895" s="151" t="s">
        <v>361</v>
      </c>
      <c r="G895" s="151" t="b">
        <v>0</v>
      </c>
      <c r="H895" s="151" t="s">
        <v>39</v>
      </c>
      <c r="I895" s="151">
        <v>0.8</v>
      </c>
      <c r="J895" s="151">
        <f>VALUE(_xlfn.IFS(Table242[[#This Row],[Temperatures Delivered]]="Cold Only", "1", Table242[[#This Row],[Temperatures Delivered]]="Cook (ambient) &amp; Cold", "2",Table242[[#This Row],[Temperatures Delivered]]="Hot &amp; Cold", "3"))</f>
        <v>3</v>
      </c>
      <c r="K895" s="152">
        <v>41899</v>
      </c>
      <c r="M895" s="86"/>
    </row>
    <row r="896" spans="2:13" ht="13">
      <c r="B896" s="151" t="s">
        <v>507</v>
      </c>
      <c r="C896" s="151" t="s">
        <v>529</v>
      </c>
      <c r="D896" s="151" t="s">
        <v>359</v>
      </c>
      <c r="E896" s="151" t="s">
        <v>360</v>
      </c>
      <c r="F896" s="151" t="s">
        <v>361</v>
      </c>
      <c r="G896" s="151" t="b">
        <v>0</v>
      </c>
      <c r="H896" s="151" t="s">
        <v>39</v>
      </c>
      <c r="I896" s="151">
        <v>1.1000000000000001</v>
      </c>
      <c r="J896" s="151">
        <f>VALUE(_xlfn.IFS(Table242[[#This Row],[Temperatures Delivered]]="Cold Only", "1", Table242[[#This Row],[Temperatures Delivered]]="Cook (ambient) &amp; Cold", "2",Table242[[#This Row],[Temperatures Delivered]]="Hot &amp; Cold", "3"))</f>
        <v>3</v>
      </c>
      <c r="K896" s="152">
        <v>40295</v>
      </c>
      <c r="M896" s="86"/>
    </row>
    <row r="897" spans="2:13" ht="13">
      <c r="B897" s="151" t="s">
        <v>524</v>
      </c>
      <c r="C897" s="151" t="s">
        <v>532</v>
      </c>
      <c r="D897" s="151" t="s">
        <v>359</v>
      </c>
      <c r="E897" s="151" t="s">
        <v>360</v>
      </c>
      <c r="F897" s="151" t="s">
        <v>361</v>
      </c>
      <c r="G897" s="151" t="b">
        <v>0</v>
      </c>
      <c r="H897" s="151" t="s">
        <v>39</v>
      </c>
      <c r="I897" s="151">
        <v>0.9</v>
      </c>
      <c r="J897" s="151">
        <f>VALUE(_xlfn.IFS(Table242[[#This Row],[Temperatures Delivered]]="Cold Only", "1", Table242[[#This Row],[Temperatures Delivered]]="Cook (ambient) &amp; Cold", "2",Table242[[#This Row],[Temperatures Delivered]]="Hot &amp; Cold", "3"))</f>
        <v>3</v>
      </c>
      <c r="K897" s="152">
        <v>40672</v>
      </c>
      <c r="M897" s="86"/>
    </row>
    <row r="898" spans="2:13" ht="13">
      <c r="B898" s="151" t="s">
        <v>364</v>
      </c>
      <c r="C898" s="151" t="s">
        <v>692</v>
      </c>
      <c r="D898" s="151" t="s">
        <v>359</v>
      </c>
      <c r="E898" s="151" t="s">
        <v>360</v>
      </c>
      <c r="F898" s="151" t="s">
        <v>361</v>
      </c>
      <c r="G898" s="151" t="b">
        <v>0</v>
      </c>
      <c r="H898" s="151" t="s">
        <v>39</v>
      </c>
      <c r="I898" s="151">
        <v>0.6</v>
      </c>
      <c r="J898" s="151">
        <f>VALUE(_xlfn.IFS(Table242[[#This Row],[Temperatures Delivered]]="Cold Only", "1", Table242[[#This Row],[Temperatures Delivered]]="Cook (ambient) &amp; Cold", "2",Table242[[#This Row],[Temperatures Delivered]]="Hot &amp; Cold", "3"))</f>
        <v>3</v>
      </c>
      <c r="K898" s="152">
        <v>42033</v>
      </c>
      <c r="M898" s="86"/>
    </row>
    <row r="899" spans="2:13" ht="13">
      <c r="B899" s="151" t="s">
        <v>297</v>
      </c>
      <c r="C899" s="151" t="s">
        <v>693</v>
      </c>
      <c r="D899" s="151" t="s">
        <v>613</v>
      </c>
      <c r="E899" s="151" t="s">
        <v>360</v>
      </c>
      <c r="F899" s="151" t="s">
        <v>361</v>
      </c>
      <c r="G899" s="151" t="b">
        <v>0</v>
      </c>
      <c r="H899" s="151" t="s">
        <v>39</v>
      </c>
      <c r="I899" s="151">
        <v>1.2</v>
      </c>
      <c r="J899" s="151">
        <f>VALUE(_xlfn.IFS(Table242[[#This Row],[Temperatures Delivered]]="Cold Only", "1", Table242[[#This Row],[Temperatures Delivered]]="Cook (ambient) &amp; Cold", "2",Table242[[#This Row],[Temperatures Delivered]]="Hot &amp; Cold", "3"))</f>
        <v>3</v>
      </c>
      <c r="K899" s="152">
        <v>40469</v>
      </c>
      <c r="M899" s="86"/>
    </row>
    <row r="900" spans="2:13" ht="13">
      <c r="B900" s="151" t="s">
        <v>501</v>
      </c>
      <c r="C900" s="151" t="s">
        <v>573</v>
      </c>
      <c r="D900" s="151" t="s">
        <v>359</v>
      </c>
      <c r="E900" s="151" t="s">
        <v>360</v>
      </c>
      <c r="F900" s="151" t="s">
        <v>361</v>
      </c>
      <c r="G900" s="151" t="b">
        <v>0</v>
      </c>
      <c r="H900" s="151" t="s">
        <v>39</v>
      </c>
      <c r="I900" s="151">
        <v>1.1000000000000001</v>
      </c>
      <c r="J900" s="151">
        <f>VALUE(_xlfn.IFS(Table242[[#This Row],[Temperatures Delivered]]="Cold Only", "1", Table242[[#This Row],[Temperatures Delivered]]="Cook (ambient) &amp; Cold", "2",Table242[[#This Row],[Temperatures Delivered]]="Hot &amp; Cold", "3"))</f>
        <v>3</v>
      </c>
      <c r="K900" s="152">
        <v>40295</v>
      </c>
      <c r="M900" s="86"/>
    </row>
    <row r="901" spans="2:13" ht="13">
      <c r="B901" s="151" t="s">
        <v>514</v>
      </c>
      <c r="C901" s="151" t="s">
        <v>527</v>
      </c>
      <c r="D901" s="151" t="s">
        <v>359</v>
      </c>
      <c r="E901" s="151" t="s">
        <v>360</v>
      </c>
      <c r="F901" s="151" t="s">
        <v>361</v>
      </c>
      <c r="G901" s="151" t="b">
        <v>0</v>
      </c>
      <c r="H901" s="151" t="s">
        <v>39</v>
      </c>
      <c r="I901" s="151">
        <v>0.9</v>
      </c>
      <c r="J901" s="151">
        <f>VALUE(_xlfn.IFS(Table242[[#This Row],[Temperatures Delivered]]="Cold Only", "1", Table242[[#This Row],[Temperatures Delivered]]="Cook (ambient) &amp; Cold", "2",Table242[[#This Row],[Temperatures Delivered]]="Hot &amp; Cold", "3"))</f>
        <v>3</v>
      </c>
      <c r="K901" s="152">
        <v>40680</v>
      </c>
      <c r="M901" s="86"/>
    </row>
    <row r="902" spans="2:13" ht="13">
      <c r="B902" s="151" t="s">
        <v>59</v>
      </c>
      <c r="C902" s="151" t="s">
        <v>581</v>
      </c>
      <c r="D902" s="151" t="s">
        <v>359</v>
      </c>
      <c r="E902" s="151" t="s">
        <v>360</v>
      </c>
      <c r="F902" s="151" t="s">
        <v>361</v>
      </c>
      <c r="G902" s="151" t="b">
        <v>0</v>
      </c>
      <c r="H902" s="151" t="s">
        <v>39</v>
      </c>
      <c r="I902" s="151">
        <v>0.9</v>
      </c>
      <c r="J902" s="151">
        <f>VALUE(_xlfn.IFS(Table242[[#This Row],[Temperatures Delivered]]="Cold Only", "1", Table242[[#This Row],[Temperatures Delivered]]="Cook (ambient) &amp; Cold", "2",Table242[[#This Row],[Temperatures Delivered]]="Hot &amp; Cold", "3"))</f>
        <v>3</v>
      </c>
      <c r="K902" s="152">
        <v>40680</v>
      </c>
      <c r="M902" s="86"/>
    </row>
    <row r="903" spans="2:13" ht="13">
      <c r="B903" s="151" t="s">
        <v>503</v>
      </c>
      <c r="C903" s="151" t="s">
        <v>567</v>
      </c>
      <c r="D903" s="151" t="s">
        <v>391</v>
      </c>
      <c r="E903" s="151" t="s">
        <v>360</v>
      </c>
      <c r="F903" s="151" t="s">
        <v>361</v>
      </c>
      <c r="G903" s="151" t="b">
        <v>0</v>
      </c>
      <c r="H903" s="151" t="s">
        <v>39</v>
      </c>
      <c r="I903" s="151">
        <v>1.1000000000000001</v>
      </c>
      <c r="J903" s="151">
        <f>VALUE(_xlfn.IFS(Table242[[#This Row],[Temperatures Delivered]]="Cold Only", "1", Table242[[#This Row],[Temperatures Delivered]]="Cook (ambient) &amp; Cold", "2",Table242[[#This Row],[Temperatures Delivered]]="Hot &amp; Cold", "3"))</f>
        <v>3</v>
      </c>
      <c r="K903" s="152">
        <v>40295</v>
      </c>
      <c r="M903" s="86"/>
    </row>
    <row r="904" spans="2:13" ht="13">
      <c r="B904" s="151" t="s">
        <v>514</v>
      </c>
      <c r="C904" s="151" t="s">
        <v>506</v>
      </c>
      <c r="D904" s="151" t="s">
        <v>359</v>
      </c>
      <c r="E904" s="151" t="s">
        <v>360</v>
      </c>
      <c r="F904" s="151" t="s">
        <v>361</v>
      </c>
      <c r="G904" s="151" t="b">
        <v>0</v>
      </c>
      <c r="H904" s="151" t="s">
        <v>39</v>
      </c>
      <c r="I904" s="151">
        <v>0.9</v>
      </c>
      <c r="J904" s="151">
        <f>VALUE(_xlfn.IFS(Table242[[#This Row],[Temperatures Delivered]]="Cold Only", "1", Table242[[#This Row],[Temperatures Delivered]]="Cook (ambient) &amp; Cold", "2",Table242[[#This Row],[Temperatures Delivered]]="Hot &amp; Cold", "3"))</f>
        <v>3</v>
      </c>
      <c r="K904" s="152">
        <v>40680</v>
      </c>
      <c r="M904" s="86"/>
    </row>
    <row r="905" spans="2:13" ht="13">
      <c r="B905" s="151" t="s">
        <v>536</v>
      </c>
      <c r="C905" s="151" t="s">
        <v>508</v>
      </c>
      <c r="D905" s="151" t="s">
        <v>359</v>
      </c>
      <c r="E905" s="151" t="s">
        <v>360</v>
      </c>
      <c r="F905" s="151" t="s">
        <v>361</v>
      </c>
      <c r="G905" s="151" t="b">
        <v>0</v>
      </c>
      <c r="H905" s="151" t="s">
        <v>39</v>
      </c>
      <c r="I905" s="151">
        <v>1.1000000000000001</v>
      </c>
      <c r="J905" s="151">
        <f>VALUE(_xlfn.IFS(Table242[[#This Row],[Temperatures Delivered]]="Cold Only", "1", Table242[[#This Row],[Temperatures Delivered]]="Cook (ambient) &amp; Cold", "2",Table242[[#This Row],[Temperatures Delivered]]="Hot &amp; Cold", "3"))</f>
        <v>3</v>
      </c>
      <c r="K905" s="152">
        <v>40295</v>
      </c>
      <c r="M905" s="86"/>
    </row>
    <row r="906" spans="2:13" ht="13">
      <c r="B906" s="151" t="s">
        <v>524</v>
      </c>
      <c r="C906" s="151" t="s">
        <v>519</v>
      </c>
      <c r="D906" s="151" t="s">
        <v>359</v>
      </c>
      <c r="E906" s="151" t="s">
        <v>360</v>
      </c>
      <c r="F906" s="151" t="s">
        <v>361</v>
      </c>
      <c r="G906" s="151" t="b">
        <v>0</v>
      </c>
      <c r="H906" s="151" t="s">
        <v>39</v>
      </c>
      <c r="I906" s="151">
        <v>0.9</v>
      </c>
      <c r="J906" s="151">
        <f>VALUE(_xlfn.IFS(Table242[[#This Row],[Temperatures Delivered]]="Cold Only", "1", Table242[[#This Row],[Temperatures Delivered]]="Cook (ambient) &amp; Cold", "2",Table242[[#This Row],[Temperatures Delivered]]="Hot &amp; Cold", "3"))</f>
        <v>3</v>
      </c>
      <c r="K906" s="152">
        <v>40672</v>
      </c>
      <c r="M906" s="86"/>
    </row>
    <row r="907" spans="2:13" ht="13">
      <c r="B907" s="151" t="s">
        <v>297</v>
      </c>
      <c r="C907" s="151">
        <v>900128</v>
      </c>
      <c r="D907" s="151" t="s">
        <v>359</v>
      </c>
      <c r="E907" s="151" t="s">
        <v>360</v>
      </c>
      <c r="F907" s="151" t="s">
        <v>361</v>
      </c>
      <c r="G907" s="151" t="b">
        <v>0</v>
      </c>
      <c r="H907" s="151" t="s">
        <v>39</v>
      </c>
      <c r="I907" s="151">
        <v>0.7</v>
      </c>
      <c r="J907" s="151">
        <f>VALUE(_xlfn.IFS(Table242[[#This Row],[Temperatures Delivered]]="Cold Only", "1", Table242[[#This Row],[Temperatures Delivered]]="Cook (ambient) &amp; Cold", "2",Table242[[#This Row],[Temperatures Delivered]]="Hot &amp; Cold", "3"))</f>
        <v>3</v>
      </c>
      <c r="K907" s="152">
        <v>41887</v>
      </c>
      <c r="M907" s="86"/>
    </row>
    <row r="908" spans="2:13" ht="13">
      <c r="B908" s="151" t="s">
        <v>507</v>
      </c>
      <c r="C908" s="151" t="s">
        <v>540</v>
      </c>
      <c r="D908" s="151" t="s">
        <v>359</v>
      </c>
      <c r="E908" s="151" t="s">
        <v>360</v>
      </c>
      <c r="F908" s="151" t="s">
        <v>361</v>
      </c>
      <c r="G908" s="151" t="b">
        <v>0</v>
      </c>
      <c r="H908" s="151" t="s">
        <v>39</v>
      </c>
      <c r="I908" s="151">
        <v>1.1000000000000001</v>
      </c>
      <c r="J908" s="151">
        <f>VALUE(_xlfn.IFS(Table242[[#This Row],[Temperatures Delivered]]="Cold Only", "1", Table242[[#This Row],[Temperatures Delivered]]="Cook (ambient) &amp; Cold", "2",Table242[[#This Row],[Temperatures Delivered]]="Hot &amp; Cold", "3"))</f>
        <v>3</v>
      </c>
      <c r="K908" s="152">
        <v>40295</v>
      </c>
      <c r="M908" s="86"/>
    </row>
    <row r="909" spans="2:13" ht="13">
      <c r="B909" s="151" t="s">
        <v>501</v>
      </c>
      <c r="C909" s="151" t="s">
        <v>672</v>
      </c>
      <c r="D909" s="151" t="s">
        <v>391</v>
      </c>
      <c r="E909" s="151" t="s">
        <v>360</v>
      </c>
      <c r="F909" s="151" t="s">
        <v>361</v>
      </c>
      <c r="G909" s="151" t="b">
        <v>0</v>
      </c>
      <c r="H909" s="151" t="s">
        <v>39</v>
      </c>
      <c r="I909" s="151">
        <v>1.1000000000000001</v>
      </c>
      <c r="J909" s="151">
        <f>VALUE(_xlfn.IFS(Table242[[#This Row],[Temperatures Delivered]]="Cold Only", "1", Table242[[#This Row],[Temperatures Delivered]]="Cook (ambient) &amp; Cold", "2",Table242[[#This Row],[Temperatures Delivered]]="Hot &amp; Cold", "3"))</f>
        <v>3</v>
      </c>
      <c r="K909" s="152">
        <v>40295</v>
      </c>
      <c r="M909" s="86"/>
    </row>
    <row r="910" spans="2:13" ht="13">
      <c r="B910" s="151" t="s">
        <v>507</v>
      </c>
      <c r="C910" s="151" t="s">
        <v>609</v>
      </c>
      <c r="D910" s="151" t="s">
        <v>391</v>
      </c>
      <c r="E910" s="151" t="s">
        <v>360</v>
      </c>
      <c r="F910" s="151" t="s">
        <v>361</v>
      </c>
      <c r="G910" s="151" t="b">
        <v>0</v>
      </c>
      <c r="H910" s="151" t="s">
        <v>39</v>
      </c>
      <c r="I910" s="151">
        <v>1.1000000000000001</v>
      </c>
      <c r="J910" s="151">
        <f>VALUE(_xlfn.IFS(Table242[[#This Row],[Temperatures Delivered]]="Cold Only", "1", Table242[[#This Row],[Temperatures Delivered]]="Cook (ambient) &amp; Cold", "2",Table242[[#This Row],[Temperatures Delivered]]="Hot &amp; Cold", "3"))</f>
        <v>3</v>
      </c>
      <c r="K910" s="152">
        <v>40295</v>
      </c>
      <c r="M910" s="86"/>
    </row>
    <row r="911" spans="2:13" ht="13">
      <c r="B911" s="151" t="s">
        <v>297</v>
      </c>
      <c r="C911" s="151">
        <v>601165</v>
      </c>
      <c r="D911" s="151" t="s">
        <v>359</v>
      </c>
      <c r="E911" s="151" t="s">
        <v>360</v>
      </c>
      <c r="F911" s="151" t="s">
        <v>361</v>
      </c>
      <c r="G911" s="151" t="b">
        <v>0</v>
      </c>
      <c r="H911" s="151" t="s">
        <v>39</v>
      </c>
      <c r="I911" s="151">
        <v>0.8</v>
      </c>
      <c r="J911" s="151">
        <f>VALUE(_xlfn.IFS(Table242[[#This Row],[Temperatures Delivered]]="Cold Only", "1", Table242[[#This Row],[Temperatures Delivered]]="Cook (ambient) &amp; Cold", "2",Table242[[#This Row],[Temperatures Delivered]]="Hot &amp; Cold", "3"))</f>
        <v>3</v>
      </c>
      <c r="K911" s="152">
        <v>41887</v>
      </c>
      <c r="M911" s="86"/>
    </row>
    <row r="912" spans="2:13" ht="13">
      <c r="B912" s="151" t="s">
        <v>296</v>
      </c>
      <c r="C912" s="151">
        <v>601153</v>
      </c>
      <c r="D912" s="151" t="s">
        <v>359</v>
      </c>
      <c r="E912" s="151" t="s">
        <v>360</v>
      </c>
      <c r="F912" s="151" t="s">
        <v>361</v>
      </c>
      <c r="G912" s="151" t="b">
        <v>0</v>
      </c>
      <c r="H912" s="151" t="s">
        <v>39</v>
      </c>
      <c r="I912" s="151">
        <v>0.7</v>
      </c>
      <c r="J912" s="151">
        <f>VALUE(_xlfn.IFS(Table242[[#This Row],[Temperatures Delivered]]="Cold Only", "1", Table242[[#This Row],[Temperatures Delivered]]="Cook (ambient) &amp; Cold", "2",Table242[[#This Row],[Temperatures Delivered]]="Hot &amp; Cold", "3"))</f>
        <v>3</v>
      </c>
      <c r="K912" s="152">
        <v>41887</v>
      </c>
      <c r="M912" s="86"/>
    </row>
    <row r="913" spans="1:13" ht="13">
      <c r="B913" s="151" t="s">
        <v>503</v>
      </c>
      <c r="C913" s="151" t="s">
        <v>585</v>
      </c>
      <c r="D913" s="151" t="s">
        <v>391</v>
      </c>
      <c r="E913" s="151" t="s">
        <v>360</v>
      </c>
      <c r="F913" s="151" t="s">
        <v>361</v>
      </c>
      <c r="G913" s="151" t="b">
        <v>0</v>
      </c>
      <c r="H913" s="151" t="s">
        <v>39</v>
      </c>
      <c r="I913" s="151">
        <v>1.1000000000000001</v>
      </c>
      <c r="J913" s="151">
        <f>VALUE(_xlfn.IFS(Table242[[#This Row],[Temperatures Delivered]]="Cold Only", "1", Table242[[#This Row],[Temperatures Delivered]]="Cook (ambient) &amp; Cold", "2",Table242[[#This Row],[Temperatures Delivered]]="Hot &amp; Cold", "3"))</f>
        <v>3</v>
      </c>
      <c r="K913" s="152">
        <v>40295</v>
      </c>
      <c r="M913" s="86"/>
    </row>
    <row r="914" spans="1:13" ht="13">
      <c r="B914" s="151" t="s">
        <v>503</v>
      </c>
      <c r="C914" s="151" t="s">
        <v>571</v>
      </c>
      <c r="D914" s="151" t="s">
        <v>359</v>
      </c>
      <c r="E914" s="151" t="s">
        <v>360</v>
      </c>
      <c r="F914" s="151" t="s">
        <v>361</v>
      </c>
      <c r="G914" s="151" t="b">
        <v>0</v>
      </c>
      <c r="H914" s="151" t="s">
        <v>39</v>
      </c>
      <c r="I914" s="151">
        <v>1.1000000000000001</v>
      </c>
      <c r="J914" s="151">
        <f>VALUE(_xlfn.IFS(Table242[[#This Row],[Temperatures Delivered]]="Cold Only", "1", Table242[[#This Row],[Temperatures Delivered]]="Cook (ambient) &amp; Cold", "2",Table242[[#This Row],[Temperatures Delivered]]="Hot &amp; Cold", "3"))</f>
        <v>3</v>
      </c>
      <c r="K914" s="152">
        <v>40242</v>
      </c>
      <c r="M914" s="86"/>
    </row>
    <row r="915" spans="1:13" ht="13">
      <c r="B915" s="151" t="s">
        <v>524</v>
      </c>
      <c r="C915" s="151" t="s">
        <v>599</v>
      </c>
      <c r="D915" s="151" t="s">
        <v>359</v>
      </c>
      <c r="E915" s="151" t="s">
        <v>360</v>
      </c>
      <c r="F915" s="151" t="s">
        <v>361</v>
      </c>
      <c r="G915" s="151" t="b">
        <v>0</v>
      </c>
      <c r="H915" s="151" t="s">
        <v>39</v>
      </c>
      <c r="I915" s="151">
        <v>0.9</v>
      </c>
      <c r="J915" s="151">
        <f>VALUE(_xlfn.IFS(Table242[[#This Row],[Temperatures Delivered]]="Cold Only", "1", Table242[[#This Row],[Temperatures Delivered]]="Cook (ambient) &amp; Cold", "2",Table242[[#This Row],[Temperatures Delivered]]="Hot &amp; Cold", "3"))</f>
        <v>3</v>
      </c>
      <c r="K915" s="152">
        <v>40672</v>
      </c>
      <c r="M915" s="86"/>
    </row>
    <row r="916" spans="1:13" ht="26">
      <c r="B916" s="151" t="s">
        <v>297</v>
      </c>
      <c r="C916" s="151" t="s">
        <v>694</v>
      </c>
      <c r="D916" s="151" t="s">
        <v>359</v>
      </c>
      <c r="E916" s="151" t="s">
        <v>360</v>
      </c>
      <c r="F916" s="151" t="s">
        <v>361</v>
      </c>
      <c r="G916" s="151" t="b">
        <v>0</v>
      </c>
      <c r="H916" s="151" t="s">
        <v>725</v>
      </c>
      <c r="I916" s="151">
        <v>0.2</v>
      </c>
      <c r="J916" s="151">
        <f>VALUE(_xlfn.IFS(Table242[[#This Row],[Temperatures Delivered]]="Cold Only", "1", Table242[[#This Row],[Temperatures Delivered]]="Cook (ambient) &amp; Cold", "2",Table242[[#This Row],[Temperatures Delivered]]="Hot &amp; Cold", "3"))</f>
        <v>2</v>
      </c>
      <c r="K916" s="152">
        <v>40469</v>
      </c>
      <c r="M916" s="86"/>
    </row>
    <row r="917" spans="1:13" ht="13">
      <c r="B917" s="151" t="s">
        <v>59</v>
      </c>
      <c r="C917" s="151" t="s">
        <v>625</v>
      </c>
      <c r="D917" s="151" t="s">
        <v>359</v>
      </c>
      <c r="E917" s="151" t="s">
        <v>360</v>
      </c>
      <c r="F917" s="151" t="s">
        <v>361</v>
      </c>
      <c r="G917" s="151" t="b">
        <v>0</v>
      </c>
      <c r="H917" s="151" t="s">
        <v>39</v>
      </c>
      <c r="I917" s="151">
        <v>0.9</v>
      </c>
      <c r="J917" s="151">
        <f>VALUE(_xlfn.IFS(Table242[[#This Row],[Temperatures Delivered]]="Cold Only", "1", Table242[[#This Row],[Temperatures Delivered]]="Cook (ambient) &amp; Cold", "2",Table242[[#This Row],[Temperatures Delivered]]="Hot &amp; Cold", "3"))</f>
        <v>3</v>
      </c>
      <c r="K917" s="152">
        <v>40680</v>
      </c>
      <c r="M917" s="86"/>
    </row>
    <row r="918" spans="1:13" ht="13">
      <c r="B918" s="151" t="s">
        <v>59</v>
      </c>
      <c r="C918" s="151" t="s">
        <v>531</v>
      </c>
      <c r="D918" s="151" t="s">
        <v>359</v>
      </c>
      <c r="E918" s="151" t="s">
        <v>360</v>
      </c>
      <c r="F918" s="151" t="s">
        <v>361</v>
      </c>
      <c r="G918" s="151" t="b">
        <v>0</v>
      </c>
      <c r="H918" s="151" t="s">
        <v>39</v>
      </c>
      <c r="I918" s="151">
        <v>0.9</v>
      </c>
      <c r="J918" s="151">
        <f>VALUE(_xlfn.IFS(Table242[[#This Row],[Temperatures Delivered]]="Cold Only", "1", Table242[[#This Row],[Temperatures Delivered]]="Cook (ambient) &amp; Cold", "2",Table242[[#This Row],[Temperatures Delivered]]="Hot &amp; Cold", "3"))</f>
        <v>3</v>
      </c>
      <c r="K918" s="152">
        <v>40680</v>
      </c>
      <c r="M918" s="86"/>
    </row>
    <row r="919" spans="1:13" ht="13.5" thickBot="1">
      <c r="A919" s="100"/>
      <c r="B919" s="151" t="s">
        <v>503</v>
      </c>
      <c r="C919" s="151" t="s">
        <v>513</v>
      </c>
      <c r="D919" s="151" t="s">
        <v>359</v>
      </c>
      <c r="E919" s="151" t="s">
        <v>360</v>
      </c>
      <c r="F919" s="151" t="s">
        <v>361</v>
      </c>
      <c r="G919" s="151" t="b">
        <v>0</v>
      </c>
      <c r="H919" s="151" t="s">
        <v>39</v>
      </c>
      <c r="I919" s="151">
        <v>1.1000000000000001</v>
      </c>
      <c r="J919" s="151">
        <f>VALUE(_xlfn.IFS(Table242[[#This Row],[Temperatures Delivered]]="Cold Only", "1", Table242[[#This Row],[Temperatures Delivered]]="Cook (ambient) &amp; Cold", "2",Table242[[#This Row],[Temperatures Delivered]]="Hot &amp; Cold", "3"))</f>
        <v>3</v>
      </c>
      <c r="K919" s="152">
        <v>40242</v>
      </c>
      <c r="M919" s="86"/>
    </row>
    <row r="920" spans="1:13" ht="13.5" thickTop="1">
      <c r="B920" s="151" t="s">
        <v>503</v>
      </c>
      <c r="C920" s="151" t="s">
        <v>568</v>
      </c>
      <c r="D920" s="151" t="s">
        <v>391</v>
      </c>
      <c r="E920" s="151" t="s">
        <v>360</v>
      </c>
      <c r="F920" s="151" t="s">
        <v>361</v>
      </c>
      <c r="G920" s="151" t="b">
        <v>0</v>
      </c>
      <c r="H920" s="151" t="s">
        <v>39</v>
      </c>
      <c r="I920" s="151">
        <v>1.1000000000000001</v>
      </c>
      <c r="J920" s="151">
        <f>VALUE(_xlfn.IFS(Table242[[#This Row],[Temperatures Delivered]]="Cold Only", "1", Table242[[#This Row],[Temperatures Delivered]]="Cook (ambient) &amp; Cold", "2",Table242[[#This Row],[Temperatures Delivered]]="Hot &amp; Cold", "3"))</f>
        <v>3</v>
      </c>
      <c r="K920" s="152">
        <v>40295</v>
      </c>
      <c r="M920" s="86"/>
    </row>
    <row r="921" spans="1:13" ht="13">
      <c r="B921" s="151" t="s">
        <v>536</v>
      </c>
      <c r="C921" s="151" t="s">
        <v>563</v>
      </c>
      <c r="D921" s="151" t="s">
        <v>359</v>
      </c>
      <c r="E921" s="151" t="s">
        <v>360</v>
      </c>
      <c r="F921" s="151" t="s">
        <v>361</v>
      </c>
      <c r="G921" s="151" t="b">
        <v>0</v>
      </c>
      <c r="H921" s="151" t="s">
        <v>39</v>
      </c>
      <c r="I921" s="151">
        <v>1.1000000000000001</v>
      </c>
      <c r="J921" s="151">
        <f>VALUE(_xlfn.IFS(Table242[[#This Row],[Temperatures Delivered]]="Cold Only", "1", Table242[[#This Row],[Temperatures Delivered]]="Cook (ambient) &amp; Cold", "2",Table242[[#This Row],[Temperatures Delivered]]="Hot &amp; Cold", "3"))</f>
        <v>3</v>
      </c>
      <c r="K921" s="152">
        <v>40295</v>
      </c>
      <c r="M921" s="86"/>
    </row>
    <row r="922" spans="1:13" ht="13">
      <c r="B922" s="151" t="s">
        <v>501</v>
      </c>
      <c r="C922" s="151" t="s">
        <v>534</v>
      </c>
      <c r="D922" s="151" t="s">
        <v>359</v>
      </c>
      <c r="E922" s="151" t="s">
        <v>360</v>
      </c>
      <c r="F922" s="151" t="s">
        <v>361</v>
      </c>
      <c r="G922" s="151" t="b">
        <v>0</v>
      </c>
      <c r="H922" s="151" t="s">
        <v>39</v>
      </c>
      <c r="I922" s="151">
        <v>1.1000000000000001</v>
      </c>
      <c r="J922" s="151">
        <f>VALUE(_xlfn.IFS(Table242[[#This Row],[Temperatures Delivered]]="Cold Only", "1", Table242[[#This Row],[Temperatures Delivered]]="Cook (ambient) &amp; Cold", "2",Table242[[#This Row],[Temperatures Delivered]]="Hot &amp; Cold", "3"))</f>
        <v>3</v>
      </c>
      <c r="K922" s="152">
        <v>40295</v>
      </c>
      <c r="M922" s="86"/>
    </row>
    <row r="923" spans="1:13" ht="39">
      <c r="B923" s="151" t="s">
        <v>546</v>
      </c>
      <c r="C923" s="151" t="s">
        <v>542</v>
      </c>
      <c r="D923" s="151" t="s">
        <v>359</v>
      </c>
      <c r="E923" s="151" t="s">
        <v>360</v>
      </c>
      <c r="F923" s="151" t="s">
        <v>361</v>
      </c>
      <c r="G923" s="151" t="b">
        <v>0</v>
      </c>
      <c r="H923" s="151" t="s">
        <v>39</v>
      </c>
      <c r="I923" s="151">
        <v>0.9</v>
      </c>
      <c r="J923" s="151">
        <f>VALUE(_xlfn.IFS(Table242[[#This Row],[Temperatures Delivered]]="Cold Only", "1", Table242[[#This Row],[Temperatures Delivered]]="Cook (ambient) &amp; Cold", "2",Table242[[#This Row],[Temperatures Delivered]]="Hot &amp; Cold", "3"))</f>
        <v>3</v>
      </c>
      <c r="K923" s="152">
        <v>40672</v>
      </c>
      <c r="M923" s="86"/>
    </row>
    <row r="924" spans="1:13" ht="13">
      <c r="B924" s="151" t="s">
        <v>505</v>
      </c>
      <c r="C924" s="151" t="s">
        <v>610</v>
      </c>
      <c r="D924" s="151" t="s">
        <v>359</v>
      </c>
      <c r="E924" s="151" t="s">
        <v>360</v>
      </c>
      <c r="F924" s="151" t="s">
        <v>361</v>
      </c>
      <c r="G924" s="151" t="b">
        <v>0</v>
      </c>
      <c r="H924" s="151" t="s">
        <v>39</v>
      </c>
      <c r="I924" s="151">
        <v>0.9</v>
      </c>
      <c r="J924" s="151">
        <f>VALUE(_xlfn.IFS(Table242[[#This Row],[Temperatures Delivered]]="Cold Only", "1", Table242[[#This Row],[Temperatures Delivered]]="Cook (ambient) &amp; Cold", "2",Table242[[#This Row],[Temperatures Delivered]]="Hot &amp; Cold", "3"))</f>
        <v>3</v>
      </c>
      <c r="K924" s="152">
        <v>40672</v>
      </c>
      <c r="M924" s="86"/>
    </row>
    <row r="925" spans="1:13" ht="13">
      <c r="B925" s="151" t="s">
        <v>297</v>
      </c>
      <c r="C925" s="151">
        <v>601169</v>
      </c>
      <c r="D925" s="151" t="s">
        <v>359</v>
      </c>
      <c r="E925" s="151" t="s">
        <v>360</v>
      </c>
      <c r="F925" s="151" t="s">
        <v>361</v>
      </c>
      <c r="G925" s="151" t="b">
        <v>0</v>
      </c>
      <c r="H925" s="151" t="s">
        <v>39</v>
      </c>
      <c r="I925" s="151">
        <v>0.8</v>
      </c>
      <c r="J925" s="151">
        <f>VALUE(_xlfn.IFS(Table242[[#This Row],[Temperatures Delivered]]="Cold Only", "1", Table242[[#This Row],[Temperatures Delivered]]="Cook (ambient) &amp; Cold", "2",Table242[[#This Row],[Temperatures Delivered]]="Hot &amp; Cold", "3"))</f>
        <v>3</v>
      </c>
      <c r="K925" s="152">
        <v>41899</v>
      </c>
      <c r="M925" s="86"/>
    </row>
    <row r="926" spans="1:13" ht="13">
      <c r="B926" s="151" t="s">
        <v>59</v>
      </c>
      <c r="C926" s="151" t="s">
        <v>595</v>
      </c>
      <c r="D926" s="151" t="s">
        <v>359</v>
      </c>
      <c r="E926" s="151" t="s">
        <v>360</v>
      </c>
      <c r="F926" s="151" t="s">
        <v>361</v>
      </c>
      <c r="G926" s="151" t="b">
        <v>0</v>
      </c>
      <c r="H926" s="151" t="s">
        <v>39</v>
      </c>
      <c r="I926" s="151">
        <v>0.9</v>
      </c>
      <c r="J926" s="151">
        <f>VALUE(_xlfn.IFS(Table242[[#This Row],[Temperatures Delivered]]="Cold Only", "1", Table242[[#This Row],[Temperatures Delivered]]="Cook (ambient) &amp; Cold", "2",Table242[[#This Row],[Temperatures Delivered]]="Hot &amp; Cold", "3"))</f>
        <v>3</v>
      </c>
      <c r="K926" s="152">
        <v>40680</v>
      </c>
      <c r="M926" s="86"/>
    </row>
    <row r="927" spans="1:13" ht="26">
      <c r="B927" s="151" t="s">
        <v>536</v>
      </c>
      <c r="C927" s="151" t="s">
        <v>695</v>
      </c>
      <c r="D927" s="151" t="s">
        <v>391</v>
      </c>
      <c r="E927" s="151" t="s">
        <v>360</v>
      </c>
      <c r="F927" s="151" t="s">
        <v>361</v>
      </c>
      <c r="G927" s="151" t="b">
        <v>0</v>
      </c>
      <c r="H927" s="151" t="s">
        <v>725</v>
      </c>
      <c r="I927" s="151">
        <v>1.1000000000000001</v>
      </c>
      <c r="J927" s="151">
        <f>VALUE(_xlfn.IFS(Table242[[#This Row],[Temperatures Delivered]]="Cold Only", "1", Table242[[#This Row],[Temperatures Delivered]]="Cook (ambient) &amp; Cold", "2",Table242[[#This Row],[Temperatures Delivered]]="Hot &amp; Cold", "3"))</f>
        <v>2</v>
      </c>
      <c r="K927" s="152">
        <v>40449</v>
      </c>
      <c r="M927" s="86"/>
    </row>
    <row r="928" spans="1:13" ht="13">
      <c r="B928" s="151" t="s">
        <v>503</v>
      </c>
      <c r="C928" s="151" t="s">
        <v>678</v>
      </c>
      <c r="D928" s="151" t="s">
        <v>359</v>
      </c>
      <c r="E928" s="151" t="s">
        <v>360</v>
      </c>
      <c r="F928" s="151" t="s">
        <v>361</v>
      </c>
      <c r="G928" s="151" t="b">
        <v>0</v>
      </c>
      <c r="H928" s="151" t="s">
        <v>39</v>
      </c>
      <c r="I928" s="151">
        <v>1.1000000000000001</v>
      </c>
      <c r="J928" s="151">
        <f>VALUE(_xlfn.IFS(Table242[[#This Row],[Temperatures Delivered]]="Cold Only", "1", Table242[[#This Row],[Temperatures Delivered]]="Cook (ambient) &amp; Cold", "2",Table242[[#This Row],[Temperatures Delivered]]="Hot &amp; Cold", "3"))</f>
        <v>3</v>
      </c>
      <c r="K928" s="152">
        <v>40242</v>
      </c>
      <c r="M928" s="86"/>
    </row>
    <row r="929" spans="2:13" ht="13">
      <c r="B929" s="151" t="s">
        <v>505</v>
      </c>
      <c r="C929" s="151" t="s">
        <v>589</v>
      </c>
      <c r="D929" s="151" t="s">
        <v>359</v>
      </c>
      <c r="E929" s="151" t="s">
        <v>360</v>
      </c>
      <c r="F929" s="151" t="s">
        <v>361</v>
      </c>
      <c r="G929" s="151" t="b">
        <v>0</v>
      </c>
      <c r="H929" s="151" t="s">
        <v>39</v>
      </c>
      <c r="I929" s="151">
        <v>0.9</v>
      </c>
      <c r="J929" s="151">
        <f>VALUE(_xlfn.IFS(Table242[[#This Row],[Temperatures Delivered]]="Cold Only", "1", Table242[[#This Row],[Temperatures Delivered]]="Cook (ambient) &amp; Cold", "2",Table242[[#This Row],[Temperatures Delivered]]="Hot &amp; Cold", "3"))</f>
        <v>3</v>
      </c>
      <c r="K929" s="152">
        <v>40672</v>
      </c>
      <c r="M929" s="86"/>
    </row>
    <row r="930" spans="2:13" ht="13">
      <c r="B930" s="151" t="s">
        <v>503</v>
      </c>
      <c r="C930" s="151" t="s">
        <v>578</v>
      </c>
      <c r="D930" s="151" t="s">
        <v>391</v>
      </c>
      <c r="E930" s="151" t="s">
        <v>360</v>
      </c>
      <c r="F930" s="151" t="s">
        <v>361</v>
      </c>
      <c r="G930" s="151" t="b">
        <v>0</v>
      </c>
      <c r="H930" s="151" t="s">
        <v>39</v>
      </c>
      <c r="I930" s="151">
        <v>1.1000000000000001</v>
      </c>
      <c r="J930" s="151">
        <f>VALUE(_xlfn.IFS(Table242[[#This Row],[Temperatures Delivered]]="Cold Only", "1", Table242[[#This Row],[Temperatures Delivered]]="Cook (ambient) &amp; Cold", "2",Table242[[#This Row],[Temperatures Delivered]]="Hot &amp; Cold", "3"))</f>
        <v>3</v>
      </c>
      <c r="K930" s="152">
        <v>40295</v>
      </c>
      <c r="M930" s="86"/>
    </row>
    <row r="931" spans="2:13" ht="13">
      <c r="B931" s="151" t="s">
        <v>501</v>
      </c>
      <c r="C931" s="151" t="s">
        <v>545</v>
      </c>
      <c r="D931" s="151" t="s">
        <v>391</v>
      </c>
      <c r="E931" s="151" t="s">
        <v>360</v>
      </c>
      <c r="F931" s="151" t="s">
        <v>361</v>
      </c>
      <c r="G931" s="151" t="b">
        <v>0</v>
      </c>
      <c r="H931" s="151" t="s">
        <v>39</v>
      </c>
      <c r="I931" s="151">
        <v>1.1000000000000001</v>
      </c>
      <c r="J931" s="151">
        <f>VALUE(_xlfn.IFS(Table242[[#This Row],[Temperatures Delivered]]="Cold Only", "1", Table242[[#This Row],[Temperatures Delivered]]="Cook (ambient) &amp; Cold", "2",Table242[[#This Row],[Temperatures Delivered]]="Hot &amp; Cold", "3"))</f>
        <v>3</v>
      </c>
      <c r="K931" s="152">
        <v>40295</v>
      </c>
      <c r="M931" s="86"/>
    </row>
    <row r="932" spans="2:13" ht="13">
      <c r="B932" s="151" t="s">
        <v>503</v>
      </c>
      <c r="C932" s="151" t="s">
        <v>564</v>
      </c>
      <c r="D932" s="151" t="s">
        <v>359</v>
      </c>
      <c r="E932" s="151" t="s">
        <v>360</v>
      </c>
      <c r="F932" s="151" t="s">
        <v>361</v>
      </c>
      <c r="G932" s="151" t="b">
        <v>0</v>
      </c>
      <c r="H932" s="151" t="s">
        <v>39</v>
      </c>
      <c r="I932" s="151">
        <v>1.1000000000000001</v>
      </c>
      <c r="J932" s="151">
        <f>VALUE(_xlfn.IFS(Table242[[#This Row],[Temperatures Delivered]]="Cold Only", "1", Table242[[#This Row],[Temperatures Delivered]]="Cook (ambient) &amp; Cold", "2",Table242[[#This Row],[Temperatures Delivered]]="Hot &amp; Cold", "3"))</f>
        <v>3</v>
      </c>
      <c r="K932" s="152">
        <v>40242</v>
      </c>
      <c r="M932" s="86"/>
    </row>
    <row r="933" spans="2:13" ht="13">
      <c r="B933" s="151" t="s">
        <v>116</v>
      </c>
      <c r="C933" s="151" t="s">
        <v>227</v>
      </c>
      <c r="D933" s="151" t="s">
        <v>359</v>
      </c>
      <c r="E933" s="151" t="s">
        <v>360</v>
      </c>
      <c r="F933" s="151" t="s">
        <v>361</v>
      </c>
      <c r="G933" s="151" t="b">
        <v>0</v>
      </c>
      <c r="H933" s="151" t="s">
        <v>39</v>
      </c>
      <c r="I933" s="151">
        <v>0.7</v>
      </c>
      <c r="J933" s="151">
        <f>VALUE(_xlfn.IFS(Table242[[#This Row],[Temperatures Delivered]]="Cold Only", "1", Table242[[#This Row],[Temperatures Delivered]]="Cook (ambient) &amp; Cold", "2",Table242[[#This Row],[Temperatures Delivered]]="Hot &amp; Cold", "3"))</f>
        <v>3</v>
      </c>
      <c r="K933" s="152">
        <v>41863</v>
      </c>
      <c r="M933" s="86"/>
    </row>
    <row r="934" spans="2:13" ht="13">
      <c r="B934" s="151" t="s">
        <v>507</v>
      </c>
      <c r="C934" s="151" t="s">
        <v>670</v>
      </c>
      <c r="D934" s="151" t="s">
        <v>391</v>
      </c>
      <c r="E934" s="151" t="s">
        <v>360</v>
      </c>
      <c r="F934" s="151" t="s">
        <v>361</v>
      </c>
      <c r="G934" s="151" t="b">
        <v>0</v>
      </c>
      <c r="H934" s="151" t="s">
        <v>39</v>
      </c>
      <c r="I934" s="151">
        <v>1.1000000000000001</v>
      </c>
      <c r="J934" s="151">
        <f>VALUE(_xlfn.IFS(Table242[[#This Row],[Temperatures Delivered]]="Cold Only", "1", Table242[[#This Row],[Temperatures Delivered]]="Cook (ambient) &amp; Cold", "2",Table242[[#This Row],[Temperatures Delivered]]="Hot &amp; Cold", "3"))</f>
        <v>3</v>
      </c>
      <c r="K934" s="152">
        <v>40295</v>
      </c>
      <c r="M934" s="86"/>
    </row>
    <row r="935" spans="2:13" ht="13">
      <c r="B935" s="151" t="s">
        <v>507</v>
      </c>
      <c r="C935" s="151" t="s">
        <v>555</v>
      </c>
      <c r="D935" s="151" t="s">
        <v>391</v>
      </c>
      <c r="E935" s="151" t="s">
        <v>360</v>
      </c>
      <c r="F935" s="151" t="s">
        <v>361</v>
      </c>
      <c r="G935" s="151" t="b">
        <v>0</v>
      </c>
      <c r="H935" s="151" t="s">
        <v>39</v>
      </c>
      <c r="I935" s="151">
        <v>1.1000000000000001</v>
      </c>
      <c r="J935" s="151">
        <f>VALUE(_xlfn.IFS(Table242[[#This Row],[Temperatures Delivered]]="Cold Only", "1", Table242[[#This Row],[Temperatures Delivered]]="Cook (ambient) &amp; Cold", "2",Table242[[#This Row],[Temperatures Delivered]]="Hot &amp; Cold", "3"))</f>
        <v>3</v>
      </c>
      <c r="K935" s="152">
        <v>40295</v>
      </c>
      <c r="M935" s="86"/>
    </row>
    <row r="936" spans="2:13" ht="13">
      <c r="B936" s="151" t="s">
        <v>536</v>
      </c>
      <c r="C936" s="151" t="s">
        <v>512</v>
      </c>
      <c r="D936" s="151" t="s">
        <v>359</v>
      </c>
      <c r="E936" s="151" t="s">
        <v>360</v>
      </c>
      <c r="F936" s="151" t="s">
        <v>361</v>
      </c>
      <c r="G936" s="151" t="b">
        <v>0</v>
      </c>
      <c r="H936" s="151" t="s">
        <v>39</v>
      </c>
      <c r="I936" s="151">
        <v>1.1000000000000001</v>
      </c>
      <c r="J936" s="151">
        <f>VALUE(_xlfn.IFS(Table242[[#This Row],[Temperatures Delivered]]="Cold Only", "1", Table242[[#This Row],[Temperatures Delivered]]="Cook (ambient) &amp; Cold", "2",Table242[[#This Row],[Temperatures Delivered]]="Hot &amp; Cold", "3"))</f>
        <v>3</v>
      </c>
      <c r="K936" s="152">
        <v>40295</v>
      </c>
      <c r="M936" s="86"/>
    </row>
    <row r="937" spans="2:13" ht="13">
      <c r="B937" s="151" t="s">
        <v>297</v>
      </c>
      <c r="C937" s="151">
        <v>900118</v>
      </c>
      <c r="D937" s="151" t="s">
        <v>359</v>
      </c>
      <c r="E937" s="151" t="s">
        <v>360</v>
      </c>
      <c r="F937" s="151" t="s">
        <v>361</v>
      </c>
      <c r="G937" s="151" t="b">
        <v>0</v>
      </c>
      <c r="H937" s="151" t="s">
        <v>39</v>
      </c>
      <c r="I937" s="151">
        <v>0.7</v>
      </c>
      <c r="J937" s="151">
        <f>VALUE(_xlfn.IFS(Table242[[#This Row],[Temperatures Delivered]]="Cold Only", "1", Table242[[#This Row],[Temperatures Delivered]]="Cook (ambient) &amp; Cold", "2",Table242[[#This Row],[Temperatures Delivered]]="Hot &amp; Cold", "3"))</f>
        <v>3</v>
      </c>
      <c r="K937" s="152">
        <v>41899</v>
      </c>
      <c r="M937" s="86"/>
    </row>
    <row r="938" spans="2:13" ht="13">
      <c r="B938" s="151" t="s">
        <v>536</v>
      </c>
      <c r="C938" s="151" t="s">
        <v>667</v>
      </c>
      <c r="D938" s="151" t="s">
        <v>359</v>
      </c>
      <c r="E938" s="151" t="s">
        <v>360</v>
      </c>
      <c r="F938" s="151" t="s">
        <v>361</v>
      </c>
      <c r="G938" s="151" t="b">
        <v>0</v>
      </c>
      <c r="H938" s="151" t="s">
        <v>39</v>
      </c>
      <c r="I938" s="151">
        <v>1.1000000000000001</v>
      </c>
      <c r="J938" s="151">
        <f>VALUE(_xlfn.IFS(Table242[[#This Row],[Temperatures Delivered]]="Cold Only", "1", Table242[[#This Row],[Temperatures Delivered]]="Cook (ambient) &amp; Cold", "2",Table242[[#This Row],[Temperatures Delivered]]="Hot &amp; Cold", "3"))</f>
        <v>3</v>
      </c>
      <c r="K938" s="152">
        <v>40295</v>
      </c>
      <c r="M938" s="86"/>
    </row>
    <row r="939" spans="2:13" ht="26">
      <c r="B939" s="151" t="s">
        <v>507</v>
      </c>
      <c r="C939" s="151" t="s">
        <v>696</v>
      </c>
      <c r="D939" s="151" t="s">
        <v>391</v>
      </c>
      <c r="E939" s="151" t="s">
        <v>360</v>
      </c>
      <c r="F939" s="151" t="s">
        <v>361</v>
      </c>
      <c r="G939" s="151" t="b">
        <v>0</v>
      </c>
      <c r="H939" s="151" t="s">
        <v>725</v>
      </c>
      <c r="I939" s="151">
        <v>1.1000000000000001</v>
      </c>
      <c r="J939" s="151">
        <f>VALUE(_xlfn.IFS(Table242[[#This Row],[Temperatures Delivered]]="Cold Only", "1", Table242[[#This Row],[Temperatures Delivered]]="Cook (ambient) &amp; Cold", "2",Table242[[#This Row],[Temperatures Delivered]]="Hot &amp; Cold", "3"))</f>
        <v>2</v>
      </c>
      <c r="K939" s="152">
        <v>40449</v>
      </c>
      <c r="M939" s="86"/>
    </row>
    <row r="940" spans="2:13" ht="13">
      <c r="B940" s="151" t="s">
        <v>501</v>
      </c>
      <c r="C940" s="151" t="s">
        <v>563</v>
      </c>
      <c r="D940" s="151" t="s">
        <v>359</v>
      </c>
      <c r="E940" s="151" t="s">
        <v>360</v>
      </c>
      <c r="F940" s="151" t="s">
        <v>361</v>
      </c>
      <c r="G940" s="151" t="b">
        <v>0</v>
      </c>
      <c r="H940" s="151" t="s">
        <v>39</v>
      </c>
      <c r="I940" s="151">
        <v>1.1000000000000001</v>
      </c>
      <c r="J940" s="151">
        <f>VALUE(_xlfn.IFS(Table242[[#This Row],[Temperatures Delivered]]="Cold Only", "1", Table242[[#This Row],[Temperatures Delivered]]="Cook (ambient) &amp; Cold", "2",Table242[[#This Row],[Temperatures Delivered]]="Hot &amp; Cold", "3"))</f>
        <v>3</v>
      </c>
      <c r="K940" s="152">
        <v>40295</v>
      </c>
      <c r="M940" s="86"/>
    </row>
    <row r="941" spans="2:13" ht="13">
      <c r="B941" s="151" t="s">
        <v>370</v>
      </c>
      <c r="C941" s="151" t="s">
        <v>642</v>
      </c>
      <c r="D941" s="151" t="s">
        <v>359</v>
      </c>
      <c r="E941" s="151" t="s">
        <v>360</v>
      </c>
      <c r="F941" s="151" t="s">
        <v>361</v>
      </c>
      <c r="G941" s="151" t="b">
        <v>0</v>
      </c>
      <c r="H941" s="151" t="s">
        <v>39</v>
      </c>
      <c r="I941" s="151">
        <v>0.8</v>
      </c>
      <c r="J941" s="151">
        <f>VALUE(_xlfn.IFS(Table242[[#This Row],[Temperatures Delivered]]="Cold Only", "1", Table242[[#This Row],[Temperatures Delivered]]="Cook (ambient) &amp; Cold", "2",Table242[[#This Row],[Temperatures Delivered]]="Hot &amp; Cold", "3"))</f>
        <v>3</v>
      </c>
      <c r="K941" s="152">
        <v>41887</v>
      </c>
      <c r="M941" s="86"/>
    </row>
    <row r="942" spans="2:13" ht="13">
      <c r="B942" s="151" t="s">
        <v>536</v>
      </c>
      <c r="C942" s="151" t="s">
        <v>654</v>
      </c>
      <c r="D942" s="151" t="s">
        <v>359</v>
      </c>
      <c r="E942" s="151" t="s">
        <v>360</v>
      </c>
      <c r="F942" s="151" t="s">
        <v>361</v>
      </c>
      <c r="G942" s="151" t="b">
        <v>0</v>
      </c>
      <c r="H942" s="151" t="s">
        <v>39</v>
      </c>
      <c r="I942" s="151">
        <v>1.1000000000000001</v>
      </c>
      <c r="J942" s="151">
        <f>VALUE(_xlfn.IFS(Table242[[#This Row],[Temperatures Delivered]]="Cold Only", "1", Table242[[#This Row],[Temperatures Delivered]]="Cook (ambient) &amp; Cold", "2",Table242[[#This Row],[Temperatures Delivered]]="Hot &amp; Cold", "3"))</f>
        <v>3</v>
      </c>
      <c r="K942" s="152">
        <v>40295</v>
      </c>
      <c r="M942" s="86"/>
    </row>
    <row r="943" spans="2:13" ht="13">
      <c r="B943" s="151" t="s">
        <v>501</v>
      </c>
      <c r="C943" s="151" t="s">
        <v>585</v>
      </c>
      <c r="D943" s="151" t="s">
        <v>391</v>
      </c>
      <c r="E943" s="151" t="s">
        <v>360</v>
      </c>
      <c r="F943" s="151" t="s">
        <v>361</v>
      </c>
      <c r="G943" s="151" t="b">
        <v>0</v>
      </c>
      <c r="H943" s="151" t="s">
        <v>39</v>
      </c>
      <c r="I943" s="151">
        <v>1.1000000000000001</v>
      </c>
      <c r="J943" s="151">
        <f>VALUE(_xlfn.IFS(Table242[[#This Row],[Temperatures Delivered]]="Cold Only", "1", Table242[[#This Row],[Temperatures Delivered]]="Cook (ambient) &amp; Cold", "2",Table242[[#This Row],[Temperatures Delivered]]="Hot &amp; Cold", "3"))</f>
        <v>3</v>
      </c>
      <c r="K943" s="152">
        <v>40295</v>
      </c>
      <c r="M943" s="86"/>
    </row>
    <row r="944" spans="2:13" ht="13">
      <c r="B944" s="151" t="s">
        <v>536</v>
      </c>
      <c r="C944" s="151" t="s">
        <v>557</v>
      </c>
      <c r="D944" s="151" t="s">
        <v>391</v>
      </c>
      <c r="E944" s="151" t="s">
        <v>360</v>
      </c>
      <c r="F944" s="151" t="s">
        <v>361</v>
      </c>
      <c r="G944" s="151" t="b">
        <v>0</v>
      </c>
      <c r="H944" s="151" t="s">
        <v>39</v>
      </c>
      <c r="I944" s="151">
        <v>1.1000000000000001</v>
      </c>
      <c r="J944" s="151">
        <f>VALUE(_xlfn.IFS(Table242[[#This Row],[Temperatures Delivered]]="Cold Only", "1", Table242[[#This Row],[Temperatures Delivered]]="Cook (ambient) &amp; Cold", "2",Table242[[#This Row],[Temperatures Delivered]]="Hot &amp; Cold", "3"))</f>
        <v>3</v>
      </c>
      <c r="K944" s="152">
        <v>40295</v>
      </c>
      <c r="M944" s="86"/>
    </row>
    <row r="945" spans="2:13" ht="13">
      <c r="B945" s="151" t="s">
        <v>297</v>
      </c>
      <c r="C945" s="151">
        <v>601183</v>
      </c>
      <c r="D945" s="151" t="s">
        <v>359</v>
      </c>
      <c r="E945" s="151" t="s">
        <v>360</v>
      </c>
      <c r="F945" s="151" t="s">
        <v>361</v>
      </c>
      <c r="G945" s="151" t="b">
        <v>0</v>
      </c>
      <c r="H945" s="151" t="s">
        <v>39</v>
      </c>
      <c r="I945" s="151">
        <v>0.8</v>
      </c>
      <c r="J945" s="151">
        <f>VALUE(_xlfn.IFS(Table242[[#This Row],[Temperatures Delivered]]="Cold Only", "1", Table242[[#This Row],[Temperatures Delivered]]="Cook (ambient) &amp; Cold", "2",Table242[[#This Row],[Temperatures Delivered]]="Hot &amp; Cold", "3"))</f>
        <v>3</v>
      </c>
      <c r="K945" s="152">
        <v>41887</v>
      </c>
      <c r="M945" s="86"/>
    </row>
    <row r="946" spans="2:13" ht="13">
      <c r="B946" s="151" t="s">
        <v>59</v>
      </c>
      <c r="C946" s="151" t="s">
        <v>510</v>
      </c>
      <c r="D946" s="151" t="s">
        <v>359</v>
      </c>
      <c r="E946" s="151" t="s">
        <v>360</v>
      </c>
      <c r="F946" s="151" t="s">
        <v>361</v>
      </c>
      <c r="G946" s="151" t="b">
        <v>0</v>
      </c>
      <c r="H946" s="151" t="s">
        <v>39</v>
      </c>
      <c r="I946" s="151">
        <v>0.9</v>
      </c>
      <c r="J946" s="151">
        <f>VALUE(_xlfn.IFS(Table242[[#This Row],[Temperatures Delivered]]="Cold Only", "1", Table242[[#This Row],[Temperatures Delivered]]="Cook (ambient) &amp; Cold", "2",Table242[[#This Row],[Temperatures Delivered]]="Hot &amp; Cold", "3"))</f>
        <v>3</v>
      </c>
      <c r="K946" s="152">
        <v>40680</v>
      </c>
      <c r="M946" s="86"/>
    </row>
    <row r="947" spans="2:13" ht="13">
      <c r="B947" s="151" t="s">
        <v>536</v>
      </c>
      <c r="C947" s="151" t="s">
        <v>672</v>
      </c>
      <c r="D947" s="151" t="s">
        <v>391</v>
      </c>
      <c r="E947" s="151" t="s">
        <v>360</v>
      </c>
      <c r="F947" s="151" t="s">
        <v>361</v>
      </c>
      <c r="G947" s="151" t="b">
        <v>0</v>
      </c>
      <c r="H947" s="151" t="s">
        <v>39</v>
      </c>
      <c r="I947" s="151">
        <v>1.1000000000000001</v>
      </c>
      <c r="J947" s="151">
        <f>VALUE(_xlfn.IFS(Table242[[#This Row],[Temperatures Delivered]]="Cold Only", "1", Table242[[#This Row],[Temperatures Delivered]]="Cook (ambient) &amp; Cold", "2",Table242[[#This Row],[Temperatures Delivered]]="Hot &amp; Cold", "3"))</f>
        <v>3</v>
      </c>
      <c r="K947" s="152">
        <v>40295</v>
      </c>
      <c r="M947" s="86"/>
    </row>
    <row r="948" spans="2:13" ht="13">
      <c r="B948" s="151" t="s">
        <v>505</v>
      </c>
      <c r="C948" s="151" t="s">
        <v>510</v>
      </c>
      <c r="D948" s="151" t="s">
        <v>359</v>
      </c>
      <c r="E948" s="151" t="s">
        <v>360</v>
      </c>
      <c r="F948" s="151" t="s">
        <v>361</v>
      </c>
      <c r="G948" s="151" t="b">
        <v>0</v>
      </c>
      <c r="H948" s="151" t="s">
        <v>39</v>
      </c>
      <c r="I948" s="151">
        <v>0.9</v>
      </c>
      <c r="J948" s="151">
        <f>VALUE(_xlfn.IFS(Table242[[#This Row],[Temperatures Delivered]]="Cold Only", "1", Table242[[#This Row],[Temperatures Delivered]]="Cook (ambient) &amp; Cold", "2",Table242[[#This Row],[Temperatures Delivered]]="Hot &amp; Cold", "3"))</f>
        <v>3</v>
      </c>
      <c r="K948" s="152">
        <v>40672</v>
      </c>
      <c r="M948" s="86"/>
    </row>
    <row r="949" spans="2:13" ht="13">
      <c r="B949" s="151" t="s">
        <v>59</v>
      </c>
      <c r="C949" s="151" t="s">
        <v>522</v>
      </c>
      <c r="D949" s="151" t="s">
        <v>359</v>
      </c>
      <c r="E949" s="151" t="s">
        <v>360</v>
      </c>
      <c r="F949" s="151" t="s">
        <v>361</v>
      </c>
      <c r="G949" s="151" t="b">
        <v>0</v>
      </c>
      <c r="H949" s="151" t="s">
        <v>39</v>
      </c>
      <c r="I949" s="151">
        <v>0.9</v>
      </c>
      <c r="J949" s="151">
        <f>VALUE(_xlfn.IFS(Table242[[#This Row],[Temperatures Delivered]]="Cold Only", "1", Table242[[#This Row],[Temperatures Delivered]]="Cook (ambient) &amp; Cold", "2",Table242[[#This Row],[Temperatures Delivered]]="Hot &amp; Cold", "3"))</f>
        <v>3</v>
      </c>
      <c r="K949" s="152">
        <v>40680</v>
      </c>
      <c r="M949" s="86"/>
    </row>
    <row r="950" spans="2:13" ht="13">
      <c r="B950" s="151" t="s">
        <v>297</v>
      </c>
      <c r="C950" s="151">
        <v>601169</v>
      </c>
      <c r="D950" s="151" t="s">
        <v>359</v>
      </c>
      <c r="E950" s="151" t="s">
        <v>360</v>
      </c>
      <c r="F950" s="151" t="s">
        <v>361</v>
      </c>
      <c r="G950" s="151" t="b">
        <v>0</v>
      </c>
      <c r="H950" s="151" t="s">
        <v>39</v>
      </c>
      <c r="I950" s="151">
        <v>0.8</v>
      </c>
      <c r="J950" s="151">
        <f>VALUE(_xlfn.IFS(Table242[[#This Row],[Temperatures Delivered]]="Cold Only", "1", Table242[[#This Row],[Temperatures Delivered]]="Cook (ambient) &amp; Cold", "2",Table242[[#This Row],[Temperatures Delivered]]="Hot &amp; Cold", "3"))</f>
        <v>3</v>
      </c>
      <c r="K950" s="152">
        <v>41887</v>
      </c>
      <c r="M950" s="86"/>
    </row>
    <row r="951" spans="2:13" ht="13">
      <c r="B951" s="151" t="s">
        <v>297</v>
      </c>
      <c r="C951" s="151">
        <v>601159</v>
      </c>
      <c r="D951" s="151" t="s">
        <v>359</v>
      </c>
      <c r="E951" s="151" t="s">
        <v>360</v>
      </c>
      <c r="F951" s="151" t="s">
        <v>361</v>
      </c>
      <c r="G951" s="151" t="b">
        <v>0</v>
      </c>
      <c r="H951" s="151" t="s">
        <v>39</v>
      </c>
      <c r="I951" s="151">
        <v>0.8</v>
      </c>
      <c r="J951" s="151">
        <f>VALUE(_xlfn.IFS(Table242[[#This Row],[Temperatures Delivered]]="Cold Only", "1", Table242[[#This Row],[Temperatures Delivered]]="Cook (ambient) &amp; Cold", "2",Table242[[#This Row],[Temperatures Delivered]]="Hot &amp; Cold", "3"))</f>
        <v>3</v>
      </c>
      <c r="K951" s="152">
        <v>41887</v>
      </c>
      <c r="M951" s="86"/>
    </row>
    <row r="952" spans="2:13" ht="13">
      <c r="B952" s="151" t="s">
        <v>297</v>
      </c>
      <c r="C952" s="151">
        <v>601176</v>
      </c>
      <c r="D952" s="151" t="s">
        <v>359</v>
      </c>
      <c r="E952" s="151" t="s">
        <v>360</v>
      </c>
      <c r="F952" s="151" t="s">
        <v>361</v>
      </c>
      <c r="G952" s="151" t="b">
        <v>0</v>
      </c>
      <c r="H952" s="151" t="s">
        <v>39</v>
      </c>
      <c r="I952" s="151">
        <v>0.8</v>
      </c>
      <c r="J952" s="151">
        <f>VALUE(_xlfn.IFS(Table242[[#This Row],[Temperatures Delivered]]="Cold Only", "1", Table242[[#This Row],[Temperatures Delivered]]="Cook (ambient) &amp; Cold", "2",Table242[[#This Row],[Temperatures Delivered]]="Hot &amp; Cold", "3"))</f>
        <v>3</v>
      </c>
      <c r="K952" s="152">
        <v>42033</v>
      </c>
      <c r="M952" s="86"/>
    </row>
    <row r="953" spans="2:13" ht="13">
      <c r="B953" s="151" t="s">
        <v>536</v>
      </c>
      <c r="C953" s="151" t="s">
        <v>655</v>
      </c>
      <c r="D953" s="151" t="s">
        <v>359</v>
      </c>
      <c r="E953" s="151" t="s">
        <v>360</v>
      </c>
      <c r="F953" s="151" t="s">
        <v>361</v>
      </c>
      <c r="G953" s="151" t="b">
        <v>0</v>
      </c>
      <c r="H953" s="151" t="s">
        <v>39</v>
      </c>
      <c r="I953" s="151">
        <v>1.1000000000000001</v>
      </c>
      <c r="J953" s="151">
        <f>VALUE(_xlfn.IFS(Table242[[#This Row],[Temperatures Delivered]]="Cold Only", "1", Table242[[#This Row],[Temperatures Delivered]]="Cook (ambient) &amp; Cold", "2",Table242[[#This Row],[Temperatures Delivered]]="Hot &amp; Cold", "3"))</f>
        <v>3</v>
      </c>
      <c r="K953" s="152">
        <v>40295</v>
      </c>
      <c r="M953" s="86"/>
    </row>
    <row r="954" spans="2:13" ht="13">
      <c r="B954" s="151" t="s">
        <v>507</v>
      </c>
      <c r="C954" s="151" t="s">
        <v>545</v>
      </c>
      <c r="D954" s="151" t="s">
        <v>391</v>
      </c>
      <c r="E954" s="151" t="s">
        <v>360</v>
      </c>
      <c r="F954" s="151" t="s">
        <v>361</v>
      </c>
      <c r="G954" s="151" t="b">
        <v>0</v>
      </c>
      <c r="H954" s="151" t="s">
        <v>39</v>
      </c>
      <c r="I954" s="151">
        <v>1.1000000000000001</v>
      </c>
      <c r="J954" s="151">
        <f>VALUE(_xlfn.IFS(Table242[[#This Row],[Temperatures Delivered]]="Cold Only", "1", Table242[[#This Row],[Temperatures Delivered]]="Cook (ambient) &amp; Cold", "2",Table242[[#This Row],[Temperatures Delivered]]="Hot &amp; Cold", "3"))</f>
        <v>3</v>
      </c>
      <c r="K954" s="152">
        <v>40295</v>
      </c>
      <c r="M954" s="86"/>
    </row>
    <row r="955" spans="2:13" ht="13">
      <c r="B955" s="151" t="s">
        <v>297</v>
      </c>
      <c r="C955" s="151">
        <v>601168</v>
      </c>
      <c r="D955" s="151" t="s">
        <v>359</v>
      </c>
      <c r="E955" s="151" t="s">
        <v>360</v>
      </c>
      <c r="F955" s="151" t="s">
        <v>361</v>
      </c>
      <c r="G955" s="151" t="b">
        <v>0</v>
      </c>
      <c r="H955" s="151" t="s">
        <v>39</v>
      </c>
      <c r="I955" s="151">
        <v>0.8</v>
      </c>
      <c r="J955" s="151">
        <f>VALUE(_xlfn.IFS(Table242[[#This Row],[Temperatures Delivered]]="Cold Only", "1", Table242[[#This Row],[Temperatures Delivered]]="Cook (ambient) &amp; Cold", "2",Table242[[#This Row],[Temperatures Delivered]]="Hot &amp; Cold", "3"))</f>
        <v>3</v>
      </c>
      <c r="K955" s="152">
        <v>41899</v>
      </c>
      <c r="M955" s="86"/>
    </row>
    <row r="956" spans="2:13" ht="13">
      <c r="B956" s="151" t="s">
        <v>503</v>
      </c>
      <c r="C956" s="151" t="s">
        <v>651</v>
      </c>
      <c r="D956" s="151" t="s">
        <v>359</v>
      </c>
      <c r="E956" s="151" t="s">
        <v>360</v>
      </c>
      <c r="F956" s="151" t="s">
        <v>361</v>
      </c>
      <c r="G956" s="151" t="b">
        <v>0</v>
      </c>
      <c r="H956" s="151" t="s">
        <v>39</v>
      </c>
      <c r="I956" s="151">
        <v>1.1000000000000001</v>
      </c>
      <c r="J956" s="151">
        <f>VALUE(_xlfn.IFS(Table242[[#This Row],[Temperatures Delivered]]="Cold Only", "1", Table242[[#This Row],[Temperatures Delivered]]="Cook (ambient) &amp; Cold", "2",Table242[[#This Row],[Temperatures Delivered]]="Hot &amp; Cold", "3"))</f>
        <v>3</v>
      </c>
      <c r="K956" s="152">
        <v>40242</v>
      </c>
      <c r="M956" s="86"/>
    </row>
    <row r="957" spans="2:13" ht="13">
      <c r="B957" s="151" t="s">
        <v>536</v>
      </c>
      <c r="C957" s="151" t="s">
        <v>651</v>
      </c>
      <c r="D957" s="151" t="s">
        <v>391</v>
      </c>
      <c r="E957" s="151" t="s">
        <v>360</v>
      </c>
      <c r="F957" s="151" t="s">
        <v>361</v>
      </c>
      <c r="G957" s="151" t="b">
        <v>0</v>
      </c>
      <c r="H957" s="151" t="s">
        <v>39</v>
      </c>
      <c r="I957" s="151">
        <v>1.1000000000000001</v>
      </c>
      <c r="J957" s="151">
        <f>VALUE(_xlfn.IFS(Table242[[#This Row],[Temperatures Delivered]]="Cold Only", "1", Table242[[#This Row],[Temperatures Delivered]]="Cook (ambient) &amp; Cold", "2",Table242[[#This Row],[Temperatures Delivered]]="Hot &amp; Cold", "3"))</f>
        <v>3</v>
      </c>
      <c r="K957" s="152">
        <v>40295</v>
      </c>
      <c r="M957" s="86"/>
    </row>
    <row r="958" spans="2:13" ht="13">
      <c r="B958" s="151" t="s">
        <v>505</v>
      </c>
      <c r="C958" s="151" t="s">
        <v>623</v>
      </c>
      <c r="D958" s="151" t="s">
        <v>359</v>
      </c>
      <c r="E958" s="151" t="s">
        <v>360</v>
      </c>
      <c r="F958" s="151" t="s">
        <v>361</v>
      </c>
      <c r="G958" s="151" t="b">
        <v>0</v>
      </c>
      <c r="H958" s="151" t="s">
        <v>39</v>
      </c>
      <c r="I958" s="151">
        <v>0.9</v>
      </c>
      <c r="J958" s="151">
        <f>VALUE(_xlfn.IFS(Table242[[#This Row],[Temperatures Delivered]]="Cold Only", "1", Table242[[#This Row],[Temperatures Delivered]]="Cook (ambient) &amp; Cold", "2",Table242[[#This Row],[Temperatures Delivered]]="Hot &amp; Cold", "3"))</f>
        <v>3</v>
      </c>
      <c r="K958" s="152">
        <v>40672</v>
      </c>
      <c r="M958" s="86"/>
    </row>
    <row r="959" spans="2:13" ht="13">
      <c r="B959" s="151" t="s">
        <v>507</v>
      </c>
      <c r="C959" s="151" t="s">
        <v>612</v>
      </c>
      <c r="D959" s="151" t="s">
        <v>359</v>
      </c>
      <c r="E959" s="151" t="s">
        <v>360</v>
      </c>
      <c r="F959" s="151" t="s">
        <v>361</v>
      </c>
      <c r="G959" s="151" t="b">
        <v>0</v>
      </c>
      <c r="H959" s="151" t="s">
        <v>39</v>
      </c>
      <c r="I959" s="151">
        <v>1.1000000000000001</v>
      </c>
      <c r="J959" s="151">
        <f>VALUE(_xlfn.IFS(Table242[[#This Row],[Temperatures Delivered]]="Cold Only", "1", Table242[[#This Row],[Temperatures Delivered]]="Cook (ambient) &amp; Cold", "2",Table242[[#This Row],[Temperatures Delivered]]="Hot &amp; Cold", "3"))</f>
        <v>3</v>
      </c>
      <c r="K959" s="152">
        <v>40295</v>
      </c>
      <c r="M959" s="86"/>
    </row>
    <row r="960" spans="2:13" ht="13">
      <c r="B960" s="151" t="s">
        <v>536</v>
      </c>
      <c r="C960" s="151" t="s">
        <v>541</v>
      </c>
      <c r="D960" s="151" t="s">
        <v>359</v>
      </c>
      <c r="E960" s="151" t="s">
        <v>360</v>
      </c>
      <c r="F960" s="151" t="s">
        <v>361</v>
      </c>
      <c r="G960" s="151" t="b">
        <v>0</v>
      </c>
      <c r="H960" s="151" t="s">
        <v>39</v>
      </c>
      <c r="I960" s="151">
        <v>1.1000000000000001</v>
      </c>
      <c r="J960" s="151">
        <f>VALUE(_xlfn.IFS(Table242[[#This Row],[Temperatures Delivered]]="Cold Only", "1", Table242[[#This Row],[Temperatures Delivered]]="Cook (ambient) &amp; Cold", "2",Table242[[#This Row],[Temperatures Delivered]]="Hot &amp; Cold", "3"))</f>
        <v>3</v>
      </c>
      <c r="K960" s="152">
        <v>40295</v>
      </c>
      <c r="M960" s="86"/>
    </row>
    <row r="961" spans="2:13" ht="13">
      <c r="B961" s="151" t="s">
        <v>501</v>
      </c>
      <c r="C961" s="151" t="s">
        <v>654</v>
      </c>
      <c r="D961" s="151" t="s">
        <v>359</v>
      </c>
      <c r="E961" s="151" t="s">
        <v>360</v>
      </c>
      <c r="F961" s="151" t="s">
        <v>361</v>
      </c>
      <c r="G961" s="151" t="b">
        <v>0</v>
      </c>
      <c r="H961" s="151" t="s">
        <v>39</v>
      </c>
      <c r="I961" s="151">
        <v>1.1000000000000001</v>
      </c>
      <c r="J961" s="151">
        <f>VALUE(_xlfn.IFS(Table242[[#This Row],[Temperatures Delivered]]="Cold Only", "1", Table242[[#This Row],[Temperatures Delivered]]="Cook (ambient) &amp; Cold", "2",Table242[[#This Row],[Temperatures Delivered]]="Hot &amp; Cold", "3"))</f>
        <v>3</v>
      </c>
      <c r="K961" s="152">
        <v>40295</v>
      </c>
      <c r="M961" s="86"/>
    </row>
    <row r="962" spans="2:13" ht="13">
      <c r="B962" s="151" t="s">
        <v>505</v>
      </c>
      <c r="C962" s="151" t="s">
        <v>619</v>
      </c>
      <c r="D962" s="151" t="s">
        <v>359</v>
      </c>
      <c r="E962" s="151" t="s">
        <v>360</v>
      </c>
      <c r="F962" s="151" t="s">
        <v>361</v>
      </c>
      <c r="G962" s="151" t="b">
        <v>0</v>
      </c>
      <c r="H962" s="151" t="s">
        <v>39</v>
      </c>
      <c r="I962" s="151">
        <v>0.9</v>
      </c>
      <c r="J962" s="151">
        <f>VALUE(_xlfn.IFS(Table242[[#This Row],[Temperatures Delivered]]="Cold Only", "1", Table242[[#This Row],[Temperatures Delivered]]="Cook (ambient) &amp; Cold", "2",Table242[[#This Row],[Temperatures Delivered]]="Hot &amp; Cold", "3"))</f>
        <v>3</v>
      </c>
      <c r="K962" s="152">
        <v>40672</v>
      </c>
      <c r="M962" s="86"/>
    </row>
    <row r="963" spans="2:13" ht="13">
      <c r="B963" s="151" t="s">
        <v>514</v>
      </c>
      <c r="C963" s="151" t="s">
        <v>625</v>
      </c>
      <c r="D963" s="151" t="s">
        <v>359</v>
      </c>
      <c r="E963" s="151" t="s">
        <v>360</v>
      </c>
      <c r="F963" s="151" t="s">
        <v>361</v>
      </c>
      <c r="G963" s="151" t="b">
        <v>0</v>
      </c>
      <c r="H963" s="151" t="s">
        <v>39</v>
      </c>
      <c r="I963" s="151">
        <v>0.9</v>
      </c>
      <c r="J963" s="151">
        <f>VALUE(_xlfn.IFS(Table242[[#This Row],[Temperatures Delivered]]="Cold Only", "1", Table242[[#This Row],[Temperatures Delivered]]="Cook (ambient) &amp; Cold", "2",Table242[[#This Row],[Temperatures Delivered]]="Hot &amp; Cold", "3"))</f>
        <v>3</v>
      </c>
      <c r="K963" s="152">
        <v>40680</v>
      </c>
      <c r="M963" s="86"/>
    </row>
    <row r="964" spans="2:13" ht="13">
      <c r="B964" s="151" t="s">
        <v>185</v>
      </c>
      <c r="C964" s="151" t="s">
        <v>697</v>
      </c>
      <c r="D964" s="151" t="s">
        <v>359</v>
      </c>
      <c r="E964" s="151" t="s">
        <v>360</v>
      </c>
      <c r="F964" s="151" t="s">
        <v>361</v>
      </c>
      <c r="G964" s="151" t="b">
        <v>0</v>
      </c>
      <c r="H964" s="151" t="s">
        <v>39</v>
      </c>
      <c r="I964" s="151">
        <v>0.6</v>
      </c>
      <c r="J964" s="151">
        <f>VALUE(_xlfn.IFS(Table242[[#This Row],[Temperatures Delivered]]="Cold Only", "1", Table242[[#This Row],[Temperatures Delivered]]="Cook (ambient) &amp; Cold", "2",Table242[[#This Row],[Temperatures Delivered]]="Hot &amp; Cold", "3"))</f>
        <v>3</v>
      </c>
      <c r="K964" s="152">
        <v>40770</v>
      </c>
      <c r="M964" s="86"/>
    </row>
    <row r="965" spans="2:13" ht="13">
      <c r="B965" s="151" t="s">
        <v>524</v>
      </c>
      <c r="C965" s="151" t="s">
        <v>542</v>
      </c>
      <c r="D965" s="151" t="s">
        <v>359</v>
      </c>
      <c r="E965" s="151" t="s">
        <v>360</v>
      </c>
      <c r="F965" s="151" t="s">
        <v>361</v>
      </c>
      <c r="G965" s="151" t="b">
        <v>0</v>
      </c>
      <c r="H965" s="151" t="s">
        <v>39</v>
      </c>
      <c r="I965" s="151">
        <v>0.9</v>
      </c>
      <c r="J965" s="151">
        <f>VALUE(_xlfn.IFS(Table242[[#This Row],[Temperatures Delivered]]="Cold Only", "1", Table242[[#This Row],[Temperatures Delivered]]="Cook (ambient) &amp; Cold", "2",Table242[[#This Row],[Temperatures Delivered]]="Hot &amp; Cold", "3"))</f>
        <v>3</v>
      </c>
      <c r="K965" s="152">
        <v>40672</v>
      </c>
      <c r="M965" s="86"/>
    </row>
    <row r="966" spans="2:13" ht="26">
      <c r="B966" s="151" t="s">
        <v>507</v>
      </c>
      <c r="C966" s="151" t="s">
        <v>698</v>
      </c>
      <c r="D966" s="151" t="s">
        <v>359</v>
      </c>
      <c r="E966" s="151" t="s">
        <v>360</v>
      </c>
      <c r="F966" s="151" t="s">
        <v>361</v>
      </c>
      <c r="G966" s="151" t="b">
        <v>0</v>
      </c>
      <c r="H966" s="151" t="s">
        <v>725</v>
      </c>
      <c r="I966" s="151">
        <v>1.1000000000000001</v>
      </c>
      <c r="J966" s="151">
        <f>VALUE(_xlfn.IFS(Table242[[#This Row],[Temperatures Delivered]]="Cold Only", "1", Table242[[#This Row],[Temperatures Delivered]]="Cook (ambient) &amp; Cold", "2",Table242[[#This Row],[Temperatures Delivered]]="Hot &amp; Cold", "3"))</f>
        <v>2</v>
      </c>
      <c r="K966" s="152">
        <v>40449</v>
      </c>
      <c r="M966" s="86"/>
    </row>
    <row r="967" spans="2:13" ht="13">
      <c r="B967" s="151" t="s">
        <v>507</v>
      </c>
      <c r="C967" s="151" t="s">
        <v>541</v>
      </c>
      <c r="D967" s="151" t="s">
        <v>359</v>
      </c>
      <c r="E967" s="151" t="s">
        <v>360</v>
      </c>
      <c r="F967" s="151" t="s">
        <v>361</v>
      </c>
      <c r="G967" s="151" t="b">
        <v>0</v>
      </c>
      <c r="H967" s="151" t="s">
        <v>39</v>
      </c>
      <c r="I967" s="151">
        <v>1.1000000000000001</v>
      </c>
      <c r="J967" s="151">
        <f>VALUE(_xlfn.IFS(Table242[[#This Row],[Temperatures Delivered]]="Cold Only", "1", Table242[[#This Row],[Temperatures Delivered]]="Cook (ambient) &amp; Cold", "2",Table242[[#This Row],[Temperatures Delivered]]="Hot &amp; Cold", "3"))</f>
        <v>3</v>
      </c>
      <c r="K967" s="152">
        <v>40295</v>
      </c>
      <c r="M967" s="86"/>
    </row>
    <row r="968" spans="2:13" ht="13">
      <c r="B968" s="151" t="s">
        <v>501</v>
      </c>
      <c r="C968" s="151" t="s">
        <v>663</v>
      </c>
      <c r="D968" s="151" t="s">
        <v>359</v>
      </c>
      <c r="E968" s="151" t="s">
        <v>360</v>
      </c>
      <c r="F968" s="151" t="s">
        <v>361</v>
      </c>
      <c r="G968" s="151" t="b">
        <v>0</v>
      </c>
      <c r="H968" s="151" t="s">
        <v>39</v>
      </c>
      <c r="I968" s="151">
        <v>1.1000000000000001</v>
      </c>
      <c r="J968" s="151">
        <f>VALUE(_xlfn.IFS(Table242[[#This Row],[Temperatures Delivered]]="Cold Only", "1", Table242[[#This Row],[Temperatures Delivered]]="Cook (ambient) &amp; Cold", "2",Table242[[#This Row],[Temperatures Delivered]]="Hot &amp; Cold", "3"))</f>
        <v>3</v>
      </c>
      <c r="K968" s="152">
        <v>40295</v>
      </c>
      <c r="M968" s="86"/>
    </row>
    <row r="969" spans="2:13" ht="13">
      <c r="B969" s="151" t="s">
        <v>503</v>
      </c>
      <c r="C969" s="151" t="s">
        <v>609</v>
      </c>
      <c r="D969" s="151" t="s">
        <v>359</v>
      </c>
      <c r="E969" s="151" t="s">
        <v>360</v>
      </c>
      <c r="F969" s="151" t="s">
        <v>361</v>
      </c>
      <c r="G969" s="151" t="b">
        <v>0</v>
      </c>
      <c r="H969" s="151" t="s">
        <v>39</v>
      </c>
      <c r="I969" s="151">
        <v>1.1000000000000001</v>
      </c>
      <c r="J969" s="151">
        <f>VALUE(_xlfn.IFS(Table242[[#This Row],[Temperatures Delivered]]="Cold Only", "1", Table242[[#This Row],[Temperatures Delivered]]="Cook (ambient) &amp; Cold", "2",Table242[[#This Row],[Temperatures Delivered]]="Hot &amp; Cold", "3"))</f>
        <v>3</v>
      </c>
      <c r="K969" s="152">
        <v>40242</v>
      </c>
      <c r="M969" s="86"/>
    </row>
    <row r="970" spans="2:13" ht="13">
      <c r="B970" s="151" t="s">
        <v>503</v>
      </c>
      <c r="C970" s="151" t="s">
        <v>673</v>
      </c>
      <c r="D970" s="151" t="s">
        <v>359</v>
      </c>
      <c r="E970" s="151" t="s">
        <v>360</v>
      </c>
      <c r="F970" s="151" t="s">
        <v>361</v>
      </c>
      <c r="G970" s="151" t="b">
        <v>0</v>
      </c>
      <c r="H970" s="151" t="s">
        <v>39</v>
      </c>
      <c r="I970" s="151">
        <v>1.1000000000000001</v>
      </c>
      <c r="J970" s="151">
        <f>VALUE(_xlfn.IFS(Table242[[#This Row],[Temperatures Delivered]]="Cold Only", "1", Table242[[#This Row],[Temperatures Delivered]]="Cook (ambient) &amp; Cold", "2",Table242[[#This Row],[Temperatures Delivered]]="Hot &amp; Cold", "3"))</f>
        <v>3</v>
      </c>
      <c r="K970" s="152">
        <v>40242</v>
      </c>
      <c r="M970" s="86"/>
    </row>
    <row r="971" spans="2:13" ht="13">
      <c r="B971" s="151" t="s">
        <v>503</v>
      </c>
      <c r="C971" s="151" t="s">
        <v>523</v>
      </c>
      <c r="D971" s="151" t="s">
        <v>359</v>
      </c>
      <c r="E971" s="151" t="s">
        <v>360</v>
      </c>
      <c r="F971" s="151" t="s">
        <v>361</v>
      </c>
      <c r="G971" s="151" t="b">
        <v>0</v>
      </c>
      <c r="H971" s="151" t="s">
        <v>39</v>
      </c>
      <c r="I971" s="151">
        <v>1.1000000000000001</v>
      </c>
      <c r="J971" s="151">
        <f>VALUE(_xlfn.IFS(Table242[[#This Row],[Temperatures Delivered]]="Cold Only", "1", Table242[[#This Row],[Temperatures Delivered]]="Cook (ambient) &amp; Cold", "2",Table242[[#This Row],[Temperatures Delivered]]="Hot &amp; Cold", "3"))</f>
        <v>3</v>
      </c>
      <c r="K971" s="152">
        <v>40242</v>
      </c>
      <c r="M971" s="86"/>
    </row>
    <row r="972" spans="2:13" ht="13">
      <c r="B972" s="151" t="s">
        <v>501</v>
      </c>
      <c r="C972" s="151" t="s">
        <v>575</v>
      </c>
      <c r="D972" s="151" t="s">
        <v>359</v>
      </c>
      <c r="E972" s="151" t="s">
        <v>360</v>
      </c>
      <c r="F972" s="151" t="s">
        <v>361</v>
      </c>
      <c r="G972" s="151" t="b">
        <v>0</v>
      </c>
      <c r="H972" s="151" t="s">
        <v>39</v>
      </c>
      <c r="I972" s="151">
        <v>1.1000000000000001</v>
      </c>
      <c r="J972" s="151">
        <f>VALUE(_xlfn.IFS(Table242[[#This Row],[Temperatures Delivered]]="Cold Only", "1", Table242[[#This Row],[Temperatures Delivered]]="Cook (ambient) &amp; Cold", "2",Table242[[#This Row],[Temperatures Delivered]]="Hot &amp; Cold", "3"))</f>
        <v>3</v>
      </c>
      <c r="K972" s="152">
        <v>40295</v>
      </c>
      <c r="M972" s="86"/>
    </row>
    <row r="973" spans="2:13" ht="13">
      <c r="B973" s="151" t="s">
        <v>501</v>
      </c>
      <c r="C973" s="151" t="s">
        <v>651</v>
      </c>
      <c r="D973" s="151" t="s">
        <v>391</v>
      </c>
      <c r="E973" s="151" t="s">
        <v>360</v>
      </c>
      <c r="F973" s="151" t="s">
        <v>361</v>
      </c>
      <c r="G973" s="151" t="b">
        <v>0</v>
      </c>
      <c r="H973" s="151" t="s">
        <v>39</v>
      </c>
      <c r="I973" s="151">
        <v>1.1000000000000001</v>
      </c>
      <c r="J973" s="151">
        <f>VALUE(_xlfn.IFS(Table242[[#This Row],[Temperatures Delivered]]="Cold Only", "1", Table242[[#This Row],[Temperatures Delivered]]="Cook (ambient) &amp; Cold", "2",Table242[[#This Row],[Temperatures Delivered]]="Hot &amp; Cold", "3"))</f>
        <v>3</v>
      </c>
      <c r="K973" s="152">
        <v>40295</v>
      </c>
      <c r="M973" s="86"/>
    </row>
    <row r="974" spans="2:13" ht="13">
      <c r="B974" s="151" t="s">
        <v>501</v>
      </c>
      <c r="C974" s="151" t="s">
        <v>618</v>
      </c>
      <c r="D974" s="151" t="s">
        <v>391</v>
      </c>
      <c r="E974" s="151" t="s">
        <v>360</v>
      </c>
      <c r="F974" s="151" t="s">
        <v>361</v>
      </c>
      <c r="G974" s="151" t="b">
        <v>0</v>
      </c>
      <c r="H974" s="151" t="s">
        <v>39</v>
      </c>
      <c r="I974" s="151">
        <v>1.1000000000000001</v>
      </c>
      <c r="J974" s="151">
        <f>VALUE(_xlfn.IFS(Table242[[#This Row],[Temperatures Delivered]]="Cold Only", "1", Table242[[#This Row],[Temperatures Delivered]]="Cook (ambient) &amp; Cold", "2",Table242[[#This Row],[Temperatures Delivered]]="Hot &amp; Cold", "3"))</f>
        <v>3</v>
      </c>
      <c r="K974" s="152">
        <v>40295</v>
      </c>
      <c r="M974" s="86"/>
    </row>
    <row r="975" spans="2:13" ht="13">
      <c r="B975" s="151" t="s">
        <v>507</v>
      </c>
      <c r="C975" s="151" t="s">
        <v>659</v>
      </c>
      <c r="D975" s="151" t="s">
        <v>359</v>
      </c>
      <c r="E975" s="151" t="s">
        <v>360</v>
      </c>
      <c r="F975" s="151" t="s">
        <v>361</v>
      </c>
      <c r="G975" s="151" t="b">
        <v>0</v>
      </c>
      <c r="H975" s="151" t="s">
        <v>39</v>
      </c>
      <c r="I975" s="151">
        <v>1.1000000000000001</v>
      </c>
      <c r="J975" s="151">
        <f>VALUE(_xlfn.IFS(Table242[[#This Row],[Temperatures Delivered]]="Cold Only", "1", Table242[[#This Row],[Temperatures Delivered]]="Cook (ambient) &amp; Cold", "2",Table242[[#This Row],[Temperatures Delivered]]="Hot &amp; Cold", "3"))</f>
        <v>3</v>
      </c>
      <c r="K975" s="152">
        <v>40295</v>
      </c>
      <c r="M975" s="86"/>
    </row>
    <row r="976" spans="2:13" ht="13">
      <c r="B976" s="151" t="s">
        <v>641</v>
      </c>
      <c r="C976" s="151" t="s">
        <v>692</v>
      </c>
      <c r="D976" s="151" t="s">
        <v>359</v>
      </c>
      <c r="E976" s="151" t="s">
        <v>360</v>
      </c>
      <c r="F976" s="151" t="s">
        <v>361</v>
      </c>
      <c r="G976" s="151" t="b">
        <v>0</v>
      </c>
      <c r="H976" s="151" t="s">
        <v>39</v>
      </c>
      <c r="I976" s="151">
        <v>1.2</v>
      </c>
      <c r="J976" s="151">
        <f>VALUE(_xlfn.IFS(Table242[[#This Row],[Temperatures Delivered]]="Cold Only", "1", Table242[[#This Row],[Temperatures Delivered]]="Cook (ambient) &amp; Cold", "2",Table242[[#This Row],[Temperatures Delivered]]="Hot &amp; Cold", "3"))</f>
        <v>3</v>
      </c>
      <c r="K976" s="152">
        <v>40270</v>
      </c>
      <c r="M976" s="86"/>
    </row>
    <row r="977" spans="2:13" ht="13">
      <c r="B977" s="151" t="s">
        <v>641</v>
      </c>
      <c r="C977" s="151" t="s">
        <v>699</v>
      </c>
      <c r="D977" s="151" t="s">
        <v>359</v>
      </c>
      <c r="E977" s="151" t="s">
        <v>360</v>
      </c>
      <c r="F977" s="151" t="s">
        <v>361</v>
      </c>
      <c r="G977" s="151" t="b">
        <v>1</v>
      </c>
      <c r="H977" s="151" t="s">
        <v>39</v>
      </c>
      <c r="I977" s="151">
        <v>1.2</v>
      </c>
      <c r="J977" s="151">
        <f>VALUE(_xlfn.IFS(Table242[[#This Row],[Temperatures Delivered]]="Cold Only", "1", Table242[[#This Row],[Temperatures Delivered]]="Cook (ambient) &amp; Cold", "2",Table242[[#This Row],[Temperatures Delivered]]="Hot &amp; Cold", "3"))</f>
        <v>3</v>
      </c>
      <c r="K977" s="152">
        <v>40270</v>
      </c>
      <c r="M977" s="86"/>
    </row>
    <row r="978" spans="2:13" ht="13">
      <c r="B978" s="151" t="s">
        <v>505</v>
      </c>
      <c r="C978" s="151" t="s">
        <v>570</v>
      </c>
      <c r="D978" s="151" t="s">
        <v>359</v>
      </c>
      <c r="E978" s="151" t="s">
        <v>360</v>
      </c>
      <c r="F978" s="151" t="s">
        <v>361</v>
      </c>
      <c r="G978" s="151" t="b">
        <v>0</v>
      </c>
      <c r="H978" s="151" t="s">
        <v>39</v>
      </c>
      <c r="I978" s="151">
        <v>0.9</v>
      </c>
      <c r="J978" s="151">
        <f>VALUE(_xlfn.IFS(Table242[[#This Row],[Temperatures Delivered]]="Cold Only", "1", Table242[[#This Row],[Temperatures Delivered]]="Cook (ambient) &amp; Cold", "2",Table242[[#This Row],[Temperatures Delivered]]="Hot &amp; Cold", "3"))</f>
        <v>3</v>
      </c>
      <c r="K978" s="152">
        <v>40672</v>
      </c>
      <c r="M978" s="86"/>
    </row>
    <row r="979" spans="2:13" ht="13">
      <c r="B979" s="151" t="s">
        <v>536</v>
      </c>
      <c r="C979" s="151" t="s">
        <v>534</v>
      </c>
      <c r="D979" s="151" t="s">
        <v>359</v>
      </c>
      <c r="E979" s="151" t="s">
        <v>360</v>
      </c>
      <c r="F979" s="151" t="s">
        <v>361</v>
      </c>
      <c r="G979" s="151" t="b">
        <v>0</v>
      </c>
      <c r="H979" s="151" t="s">
        <v>39</v>
      </c>
      <c r="I979" s="151">
        <v>1.1000000000000001</v>
      </c>
      <c r="J979" s="151">
        <f>VALUE(_xlfn.IFS(Table242[[#This Row],[Temperatures Delivered]]="Cold Only", "1", Table242[[#This Row],[Temperatures Delivered]]="Cook (ambient) &amp; Cold", "2",Table242[[#This Row],[Temperatures Delivered]]="Hot &amp; Cold", "3"))</f>
        <v>3</v>
      </c>
      <c r="K979" s="152">
        <v>40295</v>
      </c>
      <c r="M979" s="86"/>
    </row>
    <row r="980" spans="2:13" ht="13">
      <c r="B980" s="151" t="s">
        <v>507</v>
      </c>
      <c r="C980" s="151" t="s">
        <v>658</v>
      </c>
      <c r="D980" s="151" t="s">
        <v>359</v>
      </c>
      <c r="E980" s="151" t="s">
        <v>360</v>
      </c>
      <c r="F980" s="151" t="s">
        <v>361</v>
      </c>
      <c r="G980" s="151" t="b">
        <v>0</v>
      </c>
      <c r="H980" s="151" t="s">
        <v>39</v>
      </c>
      <c r="I980" s="151">
        <v>1.1000000000000001</v>
      </c>
      <c r="J980" s="151">
        <f>VALUE(_xlfn.IFS(Table242[[#This Row],[Temperatures Delivered]]="Cold Only", "1", Table242[[#This Row],[Temperatures Delivered]]="Cook (ambient) &amp; Cold", "2",Table242[[#This Row],[Temperatures Delivered]]="Hot &amp; Cold", "3"))</f>
        <v>3</v>
      </c>
      <c r="K980" s="152">
        <v>40295</v>
      </c>
      <c r="M980" s="86"/>
    </row>
    <row r="981" spans="2:13" ht="13">
      <c r="B981" s="151" t="s">
        <v>536</v>
      </c>
      <c r="C981" s="151" t="s">
        <v>511</v>
      </c>
      <c r="D981" s="151" t="s">
        <v>359</v>
      </c>
      <c r="E981" s="151" t="s">
        <v>360</v>
      </c>
      <c r="F981" s="151" t="s">
        <v>361</v>
      </c>
      <c r="G981" s="151" t="b">
        <v>0</v>
      </c>
      <c r="H981" s="151" t="s">
        <v>39</v>
      </c>
      <c r="I981" s="151">
        <v>1.1000000000000001</v>
      </c>
      <c r="J981" s="151">
        <f>VALUE(_xlfn.IFS(Table242[[#This Row],[Temperatures Delivered]]="Cold Only", "1", Table242[[#This Row],[Temperatures Delivered]]="Cook (ambient) &amp; Cold", "2",Table242[[#This Row],[Temperatures Delivered]]="Hot &amp; Cold", "3"))</f>
        <v>3</v>
      </c>
      <c r="K981" s="152">
        <v>40295</v>
      </c>
      <c r="M981" s="86"/>
    </row>
    <row r="982" spans="2:13" ht="13">
      <c r="B982" s="151" t="s">
        <v>503</v>
      </c>
      <c r="C982" s="151" t="s">
        <v>659</v>
      </c>
      <c r="D982" s="151" t="s">
        <v>359</v>
      </c>
      <c r="E982" s="151" t="s">
        <v>360</v>
      </c>
      <c r="F982" s="151" t="s">
        <v>361</v>
      </c>
      <c r="G982" s="151" t="b">
        <v>0</v>
      </c>
      <c r="H982" s="151" t="s">
        <v>39</v>
      </c>
      <c r="I982" s="151">
        <v>1.1000000000000001</v>
      </c>
      <c r="J982" s="151">
        <f>VALUE(_xlfn.IFS(Table242[[#This Row],[Temperatures Delivered]]="Cold Only", "1", Table242[[#This Row],[Temperatures Delivered]]="Cook (ambient) &amp; Cold", "2",Table242[[#This Row],[Temperatures Delivered]]="Hot &amp; Cold", "3"))</f>
        <v>3</v>
      </c>
      <c r="K982" s="152">
        <v>40242</v>
      </c>
      <c r="M982" s="86"/>
    </row>
    <row r="983" spans="2:13" ht="13">
      <c r="B983" s="151" t="s">
        <v>507</v>
      </c>
      <c r="C983" s="151" t="s">
        <v>637</v>
      </c>
      <c r="D983" s="151" t="s">
        <v>359</v>
      </c>
      <c r="E983" s="151" t="s">
        <v>360</v>
      </c>
      <c r="F983" s="151" t="s">
        <v>361</v>
      </c>
      <c r="G983" s="151" t="b">
        <v>0</v>
      </c>
      <c r="H983" s="151" t="s">
        <v>39</v>
      </c>
      <c r="I983" s="151">
        <v>1.1000000000000001</v>
      </c>
      <c r="J983" s="151">
        <f>VALUE(_xlfn.IFS(Table242[[#This Row],[Temperatures Delivered]]="Cold Only", "1", Table242[[#This Row],[Temperatures Delivered]]="Cook (ambient) &amp; Cold", "2",Table242[[#This Row],[Temperatures Delivered]]="Hot &amp; Cold", "3"))</f>
        <v>3</v>
      </c>
      <c r="K983" s="152">
        <v>40295</v>
      </c>
      <c r="M983" s="86"/>
    </row>
    <row r="984" spans="2:13" ht="26">
      <c r="B984" s="151" t="s">
        <v>536</v>
      </c>
      <c r="C984" s="151" t="s">
        <v>700</v>
      </c>
      <c r="D984" s="151" t="s">
        <v>359</v>
      </c>
      <c r="E984" s="151" t="s">
        <v>360</v>
      </c>
      <c r="F984" s="151" t="s">
        <v>361</v>
      </c>
      <c r="G984" s="151" t="b">
        <v>0</v>
      </c>
      <c r="H984" s="151" t="s">
        <v>725</v>
      </c>
      <c r="I984" s="151">
        <v>1.1000000000000001</v>
      </c>
      <c r="J984" s="151">
        <f>VALUE(_xlfn.IFS(Table242[[#This Row],[Temperatures Delivered]]="Cold Only", "1", Table242[[#This Row],[Temperatures Delivered]]="Cook (ambient) &amp; Cold", "2",Table242[[#This Row],[Temperatures Delivered]]="Hot &amp; Cold", "3"))</f>
        <v>2</v>
      </c>
      <c r="K984" s="152">
        <v>40449</v>
      </c>
      <c r="M984" s="86"/>
    </row>
    <row r="985" spans="2:13" ht="13">
      <c r="B985" s="151" t="s">
        <v>536</v>
      </c>
      <c r="C985" s="151" t="s">
        <v>521</v>
      </c>
      <c r="D985" s="151" t="s">
        <v>391</v>
      </c>
      <c r="E985" s="151" t="s">
        <v>360</v>
      </c>
      <c r="F985" s="151" t="s">
        <v>361</v>
      </c>
      <c r="G985" s="151" t="b">
        <v>0</v>
      </c>
      <c r="H985" s="151" t="s">
        <v>39</v>
      </c>
      <c r="I985" s="151">
        <v>1.1000000000000001</v>
      </c>
      <c r="J985" s="151">
        <f>VALUE(_xlfn.IFS(Table242[[#This Row],[Temperatures Delivered]]="Cold Only", "1", Table242[[#This Row],[Temperatures Delivered]]="Cook (ambient) &amp; Cold", "2",Table242[[#This Row],[Temperatures Delivered]]="Hot &amp; Cold", "3"))</f>
        <v>3</v>
      </c>
      <c r="K985" s="152">
        <v>40295</v>
      </c>
      <c r="M985" s="86"/>
    </row>
    <row r="986" spans="2:13" ht="13">
      <c r="B986" s="151" t="s">
        <v>59</v>
      </c>
      <c r="C986" s="151" t="s">
        <v>525</v>
      </c>
      <c r="D986" s="151" t="s">
        <v>359</v>
      </c>
      <c r="E986" s="151" t="s">
        <v>360</v>
      </c>
      <c r="F986" s="151" t="s">
        <v>361</v>
      </c>
      <c r="G986" s="151" t="b">
        <v>0</v>
      </c>
      <c r="H986" s="151" t="s">
        <v>39</v>
      </c>
      <c r="I986" s="151">
        <v>0.9</v>
      </c>
      <c r="J986" s="151">
        <f>VALUE(_xlfn.IFS(Table242[[#This Row],[Temperatures Delivered]]="Cold Only", "1", Table242[[#This Row],[Temperatures Delivered]]="Cook (ambient) &amp; Cold", "2",Table242[[#This Row],[Temperatures Delivered]]="Hot &amp; Cold", "3"))</f>
        <v>3</v>
      </c>
      <c r="K986" s="152">
        <v>40680</v>
      </c>
      <c r="M986" s="86"/>
    </row>
    <row r="987" spans="2:13" ht="13">
      <c r="B987" s="151" t="s">
        <v>686</v>
      </c>
      <c r="C987" s="151" t="s">
        <v>687</v>
      </c>
      <c r="D987" s="151" t="s">
        <v>391</v>
      </c>
      <c r="E987" s="151" t="s">
        <v>360</v>
      </c>
      <c r="F987" s="151" t="s">
        <v>361</v>
      </c>
      <c r="G987" s="151" t="b">
        <v>0</v>
      </c>
      <c r="H987" s="151" t="s">
        <v>39</v>
      </c>
      <c r="I987" s="151">
        <v>1.1000000000000001</v>
      </c>
      <c r="J987" s="151">
        <f>VALUE(_xlfn.IFS(Table242[[#This Row],[Temperatures Delivered]]="Cold Only", "1", Table242[[#This Row],[Temperatures Delivered]]="Cook (ambient) &amp; Cold", "2",Table242[[#This Row],[Temperatures Delivered]]="Hot &amp; Cold", "3"))</f>
        <v>3</v>
      </c>
      <c r="K987" s="152">
        <v>40491</v>
      </c>
      <c r="M987" s="86"/>
    </row>
    <row r="988" spans="2:13" ht="13">
      <c r="B988" s="151" t="s">
        <v>370</v>
      </c>
      <c r="C988" s="151" t="s">
        <v>647</v>
      </c>
      <c r="D988" s="151" t="s">
        <v>359</v>
      </c>
      <c r="E988" s="151" t="s">
        <v>360</v>
      </c>
      <c r="F988" s="151" t="s">
        <v>361</v>
      </c>
      <c r="G988" s="151" t="b">
        <v>0</v>
      </c>
      <c r="H988" s="151" t="s">
        <v>39</v>
      </c>
      <c r="I988" s="151">
        <v>0.8</v>
      </c>
      <c r="J988" s="151">
        <f>VALUE(_xlfn.IFS(Table242[[#This Row],[Temperatures Delivered]]="Cold Only", "1", Table242[[#This Row],[Temperatures Delivered]]="Cook (ambient) &amp; Cold", "2",Table242[[#This Row],[Temperatures Delivered]]="Hot &amp; Cold", "3"))</f>
        <v>3</v>
      </c>
      <c r="K988" s="152">
        <v>41887</v>
      </c>
      <c r="M988" s="86"/>
    </row>
    <row r="989" spans="2:13" ht="13">
      <c r="B989" s="151" t="s">
        <v>507</v>
      </c>
      <c r="C989" s="151" t="s">
        <v>512</v>
      </c>
      <c r="D989" s="151" t="s">
        <v>359</v>
      </c>
      <c r="E989" s="151" t="s">
        <v>360</v>
      </c>
      <c r="F989" s="151" t="s">
        <v>361</v>
      </c>
      <c r="G989" s="151" t="b">
        <v>0</v>
      </c>
      <c r="H989" s="151" t="s">
        <v>39</v>
      </c>
      <c r="I989" s="151">
        <v>1.1000000000000001</v>
      </c>
      <c r="J989" s="151">
        <f>VALUE(_xlfn.IFS(Table242[[#This Row],[Temperatures Delivered]]="Cold Only", "1", Table242[[#This Row],[Temperatures Delivered]]="Cook (ambient) &amp; Cold", "2",Table242[[#This Row],[Temperatures Delivered]]="Hot &amp; Cold", "3"))</f>
        <v>3</v>
      </c>
      <c r="K989" s="152">
        <v>40295</v>
      </c>
      <c r="M989" s="86"/>
    </row>
    <row r="990" spans="2:13" ht="13">
      <c r="B990" s="151" t="s">
        <v>524</v>
      </c>
      <c r="C990" s="151" t="s">
        <v>610</v>
      </c>
      <c r="D990" s="151" t="s">
        <v>359</v>
      </c>
      <c r="E990" s="151" t="s">
        <v>360</v>
      </c>
      <c r="F990" s="151" t="s">
        <v>361</v>
      </c>
      <c r="G990" s="151" t="b">
        <v>0</v>
      </c>
      <c r="H990" s="151" t="s">
        <v>39</v>
      </c>
      <c r="I990" s="151">
        <v>0.9</v>
      </c>
      <c r="J990" s="151">
        <f>VALUE(_xlfn.IFS(Table242[[#This Row],[Temperatures Delivered]]="Cold Only", "1", Table242[[#This Row],[Temperatures Delivered]]="Cook (ambient) &amp; Cold", "2",Table242[[#This Row],[Temperatures Delivered]]="Hot &amp; Cold", "3"))</f>
        <v>3</v>
      </c>
      <c r="K990" s="152">
        <v>40672</v>
      </c>
      <c r="M990" s="86"/>
    </row>
    <row r="991" spans="2:13" ht="13">
      <c r="B991" s="151" t="s">
        <v>297</v>
      </c>
      <c r="C991" s="151">
        <v>900130</v>
      </c>
      <c r="D991" s="151" t="s">
        <v>359</v>
      </c>
      <c r="E991" s="151" t="s">
        <v>360</v>
      </c>
      <c r="F991" s="151" t="s">
        <v>361</v>
      </c>
      <c r="G991" s="151" t="b">
        <v>0</v>
      </c>
      <c r="H991" s="151" t="s">
        <v>39</v>
      </c>
      <c r="I991" s="151">
        <v>0.8</v>
      </c>
      <c r="J991" s="151">
        <f>VALUE(_xlfn.IFS(Table242[[#This Row],[Temperatures Delivered]]="Cold Only", "1", Table242[[#This Row],[Temperatures Delivered]]="Cook (ambient) &amp; Cold", "2",Table242[[#This Row],[Temperatures Delivered]]="Hot &amp; Cold", "3"))</f>
        <v>3</v>
      </c>
      <c r="K991" s="152">
        <v>41899</v>
      </c>
      <c r="M991" s="86"/>
    </row>
    <row r="992" spans="2:13" ht="13">
      <c r="B992" s="151" t="s">
        <v>362</v>
      </c>
      <c r="C992" s="151" t="s">
        <v>623</v>
      </c>
      <c r="D992" s="151" t="s">
        <v>359</v>
      </c>
      <c r="E992" s="151" t="s">
        <v>360</v>
      </c>
      <c r="F992" s="151" t="s">
        <v>361</v>
      </c>
      <c r="G992" s="151" t="b">
        <v>0</v>
      </c>
      <c r="H992" s="151" t="s">
        <v>39</v>
      </c>
      <c r="I992" s="151">
        <v>0.9</v>
      </c>
      <c r="J992" s="151">
        <f>VALUE(_xlfn.IFS(Table242[[#This Row],[Temperatures Delivered]]="Cold Only", "1", Table242[[#This Row],[Temperatures Delivered]]="Cook (ambient) &amp; Cold", "2",Table242[[#This Row],[Temperatures Delivered]]="Hot &amp; Cold", "3"))</f>
        <v>3</v>
      </c>
      <c r="K992" s="152">
        <v>40672</v>
      </c>
      <c r="M992" s="86"/>
    </row>
    <row r="993" spans="2:13" ht="13">
      <c r="B993" s="151" t="s">
        <v>370</v>
      </c>
      <c r="C993" s="151" t="s">
        <v>668</v>
      </c>
      <c r="D993" s="151" t="s">
        <v>359</v>
      </c>
      <c r="E993" s="151" t="s">
        <v>360</v>
      </c>
      <c r="F993" s="151" t="s">
        <v>361</v>
      </c>
      <c r="G993" s="151" t="b">
        <v>0</v>
      </c>
      <c r="H993" s="151" t="s">
        <v>39</v>
      </c>
      <c r="I993" s="151">
        <v>0.8</v>
      </c>
      <c r="J993" s="151">
        <f>VALUE(_xlfn.IFS(Table242[[#This Row],[Temperatures Delivered]]="Cold Only", "1", Table242[[#This Row],[Temperatures Delivered]]="Cook (ambient) &amp; Cold", "2",Table242[[#This Row],[Temperatures Delivered]]="Hot &amp; Cold", "3"))</f>
        <v>3</v>
      </c>
      <c r="K993" s="152">
        <v>41887</v>
      </c>
      <c r="M993" s="86"/>
    </row>
    <row r="994" spans="2:13" ht="13">
      <c r="B994" s="151" t="s">
        <v>297</v>
      </c>
      <c r="C994" s="151">
        <v>900135</v>
      </c>
      <c r="D994" s="151" t="s">
        <v>359</v>
      </c>
      <c r="E994" s="151" t="s">
        <v>360</v>
      </c>
      <c r="F994" s="151" t="s">
        <v>361</v>
      </c>
      <c r="G994" s="151" t="b">
        <v>0</v>
      </c>
      <c r="H994" s="151" t="s">
        <v>39</v>
      </c>
      <c r="I994" s="151">
        <v>1.2</v>
      </c>
      <c r="J994" s="151">
        <f>VALUE(_xlfn.IFS(Table242[[#This Row],[Temperatures Delivered]]="Cold Only", "1", Table242[[#This Row],[Temperatures Delivered]]="Cook (ambient) &amp; Cold", "2",Table242[[#This Row],[Temperatures Delivered]]="Hot &amp; Cold", "3"))</f>
        <v>3</v>
      </c>
      <c r="K994" s="152">
        <v>40590</v>
      </c>
      <c r="M994" s="86"/>
    </row>
    <row r="995" spans="2:13" ht="13">
      <c r="B995" s="151" t="s">
        <v>297</v>
      </c>
      <c r="C995" s="151">
        <v>601169</v>
      </c>
      <c r="D995" s="151" t="s">
        <v>359</v>
      </c>
      <c r="E995" s="151" t="s">
        <v>360</v>
      </c>
      <c r="F995" s="151" t="s">
        <v>361</v>
      </c>
      <c r="G995" s="151" t="b">
        <v>0</v>
      </c>
      <c r="H995" s="151" t="s">
        <v>39</v>
      </c>
      <c r="I995" s="151">
        <v>0.8</v>
      </c>
      <c r="J995" s="151">
        <f>VALUE(_xlfn.IFS(Table242[[#This Row],[Temperatures Delivered]]="Cold Only", "1", Table242[[#This Row],[Temperatures Delivered]]="Cook (ambient) &amp; Cold", "2",Table242[[#This Row],[Temperatures Delivered]]="Hot &amp; Cold", "3"))</f>
        <v>3</v>
      </c>
      <c r="K995" s="152">
        <v>42033</v>
      </c>
      <c r="M995" s="86"/>
    </row>
    <row r="996" spans="2:13" ht="13">
      <c r="B996" s="151" t="s">
        <v>507</v>
      </c>
      <c r="C996" s="151" t="s">
        <v>568</v>
      </c>
      <c r="D996" s="151" t="s">
        <v>391</v>
      </c>
      <c r="E996" s="151" t="s">
        <v>360</v>
      </c>
      <c r="F996" s="151" t="s">
        <v>361</v>
      </c>
      <c r="G996" s="151" t="b">
        <v>0</v>
      </c>
      <c r="H996" s="151" t="s">
        <v>39</v>
      </c>
      <c r="I996" s="151">
        <v>1.1000000000000001</v>
      </c>
      <c r="J996" s="151">
        <f>VALUE(_xlfn.IFS(Table242[[#This Row],[Temperatures Delivered]]="Cold Only", "1", Table242[[#This Row],[Temperatures Delivered]]="Cook (ambient) &amp; Cold", "2",Table242[[#This Row],[Temperatures Delivered]]="Hot &amp; Cold", "3"))</f>
        <v>3</v>
      </c>
      <c r="K996" s="152">
        <v>40295</v>
      </c>
      <c r="M996" s="86"/>
    </row>
    <row r="997" spans="2:13" ht="13">
      <c r="B997" s="151" t="s">
        <v>297</v>
      </c>
      <c r="C997" s="151">
        <v>601183</v>
      </c>
      <c r="D997" s="151" t="s">
        <v>359</v>
      </c>
      <c r="E997" s="151" t="s">
        <v>360</v>
      </c>
      <c r="F997" s="151" t="s">
        <v>361</v>
      </c>
      <c r="G997" s="151" t="b">
        <v>0</v>
      </c>
      <c r="H997" s="151" t="s">
        <v>39</v>
      </c>
      <c r="I997" s="151">
        <v>0.8</v>
      </c>
      <c r="J997" s="151">
        <f>VALUE(_xlfn.IFS(Table242[[#This Row],[Temperatures Delivered]]="Cold Only", "1", Table242[[#This Row],[Temperatures Delivered]]="Cook (ambient) &amp; Cold", "2",Table242[[#This Row],[Temperatures Delivered]]="Hot &amp; Cold", "3"))</f>
        <v>3</v>
      </c>
      <c r="K997" s="152">
        <v>41899</v>
      </c>
      <c r="M997" s="86"/>
    </row>
    <row r="998" spans="2:13" ht="13">
      <c r="B998" s="151" t="s">
        <v>507</v>
      </c>
      <c r="C998" s="151" t="s">
        <v>633</v>
      </c>
      <c r="D998" s="151" t="s">
        <v>359</v>
      </c>
      <c r="E998" s="151" t="s">
        <v>360</v>
      </c>
      <c r="F998" s="151" t="s">
        <v>361</v>
      </c>
      <c r="G998" s="151" t="b">
        <v>0</v>
      </c>
      <c r="H998" s="151" t="s">
        <v>39</v>
      </c>
      <c r="I998" s="151">
        <v>1.1000000000000001</v>
      </c>
      <c r="J998" s="151">
        <f>VALUE(_xlfn.IFS(Table242[[#This Row],[Temperatures Delivered]]="Cold Only", "1", Table242[[#This Row],[Temperatures Delivered]]="Cook (ambient) &amp; Cold", "2",Table242[[#This Row],[Temperatures Delivered]]="Hot &amp; Cold", "3"))</f>
        <v>3</v>
      </c>
      <c r="K998" s="152">
        <v>40295</v>
      </c>
      <c r="M998" s="86"/>
    </row>
    <row r="999" spans="2:13" ht="13">
      <c r="B999" s="151" t="s">
        <v>297</v>
      </c>
      <c r="C999" s="151">
        <v>601158</v>
      </c>
      <c r="D999" s="151" t="s">
        <v>359</v>
      </c>
      <c r="E999" s="151" t="s">
        <v>360</v>
      </c>
      <c r="F999" s="151" t="s">
        <v>361</v>
      </c>
      <c r="G999" s="151" t="b">
        <v>0</v>
      </c>
      <c r="H999" s="151" t="s">
        <v>39</v>
      </c>
      <c r="I999" s="151">
        <v>0.7</v>
      </c>
      <c r="J999" s="151">
        <f>VALUE(_xlfn.IFS(Table242[[#This Row],[Temperatures Delivered]]="Cold Only", "1", Table242[[#This Row],[Temperatures Delivered]]="Cook (ambient) &amp; Cold", "2",Table242[[#This Row],[Temperatures Delivered]]="Hot &amp; Cold", "3"))</f>
        <v>3</v>
      </c>
      <c r="K999" s="152">
        <v>41887</v>
      </c>
      <c r="M999" s="86"/>
    </row>
    <row r="1000" spans="2:13" ht="13">
      <c r="B1000" s="151" t="s">
        <v>185</v>
      </c>
      <c r="C1000" s="151" t="s">
        <v>701</v>
      </c>
      <c r="D1000" s="151" t="s">
        <v>359</v>
      </c>
      <c r="E1000" s="151" t="s">
        <v>360</v>
      </c>
      <c r="F1000" s="151" t="s">
        <v>361</v>
      </c>
      <c r="G1000" s="151" t="b">
        <v>0</v>
      </c>
      <c r="H1000" s="151" t="s">
        <v>39</v>
      </c>
      <c r="I1000" s="151">
        <v>0.6</v>
      </c>
      <c r="J1000" s="151">
        <f>VALUE(_xlfn.IFS(Table242[[#This Row],[Temperatures Delivered]]="Cold Only", "1", Table242[[#This Row],[Temperatures Delivered]]="Cook (ambient) &amp; Cold", "2",Table242[[#This Row],[Temperatures Delivered]]="Hot &amp; Cold", "3"))</f>
        <v>3</v>
      </c>
      <c r="K1000" s="152">
        <v>40770</v>
      </c>
      <c r="M1000" s="86"/>
    </row>
    <row r="1001" spans="2:13" ht="13">
      <c r="B1001" s="151" t="s">
        <v>536</v>
      </c>
      <c r="C1001" s="151" t="s">
        <v>608</v>
      </c>
      <c r="D1001" s="151" t="s">
        <v>359</v>
      </c>
      <c r="E1001" s="151" t="s">
        <v>360</v>
      </c>
      <c r="F1001" s="151" t="s">
        <v>361</v>
      </c>
      <c r="G1001" s="151" t="b">
        <v>0</v>
      </c>
      <c r="H1001" s="151" t="s">
        <v>39</v>
      </c>
      <c r="I1001" s="151">
        <v>1.1000000000000001</v>
      </c>
      <c r="J1001" s="151">
        <f>VALUE(_xlfn.IFS(Table242[[#This Row],[Temperatures Delivered]]="Cold Only", "1", Table242[[#This Row],[Temperatures Delivered]]="Cook (ambient) &amp; Cold", "2",Table242[[#This Row],[Temperatures Delivered]]="Hot &amp; Cold", "3"))</f>
        <v>3</v>
      </c>
      <c r="K1001" s="152">
        <v>40295</v>
      </c>
      <c r="M1001" s="86"/>
    </row>
    <row r="1002" spans="2:13" ht="13">
      <c r="B1002" s="151" t="s">
        <v>536</v>
      </c>
      <c r="C1002" s="151" t="s">
        <v>618</v>
      </c>
      <c r="D1002" s="151" t="s">
        <v>391</v>
      </c>
      <c r="E1002" s="151" t="s">
        <v>360</v>
      </c>
      <c r="F1002" s="151" t="s">
        <v>361</v>
      </c>
      <c r="G1002" s="151" t="b">
        <v>0</v>
      </c>
      <c r="H1002" s="151" t="s">
        <v>39</v>
      </c>
      <c r="I1002" s="151">
        <v>1.1000000000000001</v>
      </c>
      <c r="J1002" s="151">
        <f>VALUE(_xlfn.IFS(Table242[[#This Row],[Temperatures Delivered]]="Cold Only", "1", Table242[[#This Row],[Temperatures Delivered]]="Cook (ambient) &amp; Cold", "2",Table242[[#This Row],[Temperatures Delivered]]="Hot &amp; Cold", "3"))</f>
        <v>3</v>
      </c>
      <c r="K1002" s="152">
        <v>40295</v>
      </c>
      <c r="M1002" s="86"/>
    </row>
    <row r="1003" spans="2:13" ht="13">
      <c r="B1003" s="151" t="s">
        <v>501</v>
      </c>
      <c r="C1003" s="151" t="s">
        <v>670</v>
      </c>
      <c r="D1003" s="151" t="s">
        <v>391</v>
      </c>
      <c r="E1003" s="151" t="s">
        <v>360</v>
      </c>
      <c r="F1003" s="151" t="s">
        <v>361</v>
      </c>
      <c r="G1003" s="151" t="b">
        <v>0</v>
      </c>
      <c r="H1003" s="151" t="s">
        <v>39</v>
      </c>
      <c r="I1003" s="151">
        <v>1.1000000000000001</v>
      </c>
      <c r="J1003" s="151">
        <f>VALUE(_xlfn.IFS(Table242[[#This Row],[Temperatures Delivered]]="Cold Only", "1", Table242[[#This Row],[Temperatures Delivered]]="Cook (ambient) &amp; Cold", "2",Table242[[#This Row],[Temperatures Delivered]]="Hot &amp; Cold", "3"))</f>
        <v>3</v>
      </c>
      <c r="K1003" s="152">
        <v>40295</v>
      </c>
      <c r="M1003" s="86"/>
    </row>
    <row r="1004" spans="2:13" ht="13">
      <c r="B1004" s="151" t="s">
        <v>503</v>
      </c>
      <c r="C1004" s="151" t="s">
        <v>555</v>
      </c>
      <c r="D1004" s="151" t="s">
        <v>359</v>
      </c>
      <c r="E1004" s="151" t="s">
        <v>360</v>
      </c>
      <c r="F1004" s="151" t="s">
        <v>361</v>
      </c>
      <c r="G1004" s="151" t="b">
        <v>0</v>
      </c>
      <c r="H1004" s="151" t="s">
        <v>39</v>
      </c>
      <c r="I1004" s="151">
        <v>1.1000000000000001</v>
      </c>
      <c r="J1004" s="151">
        <f>VALUE(_xlfn.IFS(Table242[[#This Row],[Temperatures Delivered]]="Cold Only", "1", Table242[[#This Row],[Temperatures Delivered]]="Cook (ambient) &amp; Cold", "2",Table242[[#This Row],[Temperatures Delivered]]="Hot &amp; Cold", "3"))</f>
        <v>3</v>
      </c>
      <c r="K1004" s="152">
        <v>40242</v>
      </c>
      <c r="M1004" s="86"/>
    </row>
    <row r="1005" spans="2:13" ht="13">
      <c r="B1005" s="151" t="s">
        <v>297</v>
      </c>
      <c r="C1005" s="151">
        <v>601146</v>
      </c>
      <c r="D1005" s="151" t="s">
        <v>359</v>
      </c>
      <c r="E1005" s="151" t="s">
        <v>360</v>
      </c>
      <c r="F1005" s="151" t="s">
        <v>361</v>
      </c>
      <c r="G1005" s="151" t="b">
        <v>0</v>
      </c>
      <c r="H1005" s="151" t="s">
        <v>39</v>
      </c>
      <c r="I1005" s="151">
        <v>0.8</v>
      </c>
      <c r="J1005" s="151">
        <f>VALUE(_xlfn.IFS(Table242[[#This Row],[Temperatures Delivered]]="Cold Only", "1", Table242[[#This Row],[Temperatures Delivered]]="Cook (ambient) &amp; Cold", "2",Table242[[#This Row],[Temperatures Delivered]]="Hot &amp; Cold", "3"))</f>
        <v>3</v>
      </c>
      <c r="K1005" s="152">
        <v>41899</v>
      </c>
      <c r="M1005" s="86"/>
    </row>
    <row r="1006" spans="2:13" ht="26">
      <c r="B1006" s="151" t="s">
        <v>536</v>
      </c>
      <c r="C1006" s="151" t="s">
        <v>702</v>
      </c>
      <c r="D1006" s="151" t="s">
        <v>391</v>
      </c>
      <c r="E1006" s="151" t="s">
        <v>360</v>
      </c>
      <c r="F1006" s="151" t="s">
        <v>361</v>
      </c>
      <c r="G1006" s="151" t="b">
        <v>0</v>
      </c>
      <c r="H1006" s="151" t="s">
        <v>725</v>
      </c>
      <c r="I1006" s="151">
        <v>1.1000000000000001</v>
      </c>
      <c r="J1006" s="151">
        <f>VALUE(_xlfn.IFS(Table242[[#This Row],[Temperatures Delivered]]="Cold Only", "1", Table242[[#This Row],[Temperatures Delivered]]="Cook (ambient) &amp; Cold", "2",Table242[[#This Row],[Temperatures Delivered]]="Hot &amp; Cold", "3"))</f>
        <v>2</v>
      </c>
      <c r="K1006" s="152">
        <v>40449</v>
      </c>
      <c r="M1006" s="86"/>
    </row>
    <row r="1007" spans="2:13" ht="13">
      <c r="B1007" s="151" t="s">
        <v>507</v>
      </c>
      <c r="C1007" s="151" t="s">
        <v>502</v>
      </c>
      <c r="D1007" s="151" t="s">
        <v>391</v>
      </c>
      <c r="E1007" s="151" t="s">
        <v>360</v>
      </c>
      <c r="F1007" s="151" t="s">
        <v>361</v>
      </c>
      <c r="G1007" s="151" t="b">
        <v>0</v>
      </c>
      <c r="H1007" s="151" t="s">
        <v>39</v>
      </c>
      <c r="I1007" s="151">
        <v>1.1000000000000001</v>
      </c>
      <c r="J1007" s="151">
        <f>VALUE(_xlfn.IFS(Table242[[#This Row],[Temperatures Delivered]]="Cold Only", "1", Table242[[#This Row],[Temperatures Delivered]]="Cook (ambient) &amp; Cold", "2",Table242[[#This Row],[Temperatures Delivered]]="Hot &amp; Cold", "3"))</f>
        <v>3</v>
      </c>
      <c r="K1007" s="152">
        <v>40295</v>
      </c>
      <c r="M1007" s="86"/>
    </row>
    <row r="1008" spans="2:13" ht="13">
      <c r="B1008" s="151" t="s">
        <v>501</v>
      </c>
      <c r="C1008" s="151" t="s">
        <v>678</v>
      </c>
      <c r="D1008" s="151" t="s">
        <v>359</v>
      </c>
      <c r="E1008" s="151" t="s">
        <v>360</v>
      </c>
      <c r="F1008" s="151" t="s">
        <v>361</v>
      </c>
      <c r="G1008" s="151" t="b">
        <v>0</v>
      </c>
      <c r="H1008" s="151" t="s">
        <v>39</v>
      </c>
      <c r="I1008" s="151">
        <v>1.1000000000000001</v>
      </c>
      <c r="J1008" s="151">
        <f>VALUE(_xlfn.IFS(Table242[[#This Row],[Temperatures Delivered]]="Cold Only", "1", Table242[[#This Row],[Temperatures Delivered]]="Cook (ambient) &amp; Cold", "2",Table242[[#This Row],[Temperatures Delivered]]="Hot &amp; Cold", "3"))</f>
        <v>3</v>
      </c>
      <c r="K1008" s="152">
        <v>40295</v>
      </c>
      <c r="M1008" s="86"/>
    </row>
    <row r="1009" spans="2:13" ht="13">
      <c r="B1009" s="151" t="s">
        <v>59</v>
      </c>
      <c r="C1009" s="151" t="s">
        <v>630</v>
      </c>
      <c r="D1009" s="151" t="s">
        <v>359</v>
      </c>
      <c r="E1009" s="151" t="s">
        <v>360</v>
      </c>
      <c r="F1009" s="151" t="s">
        <v>361</v>
      </c>
      <c r="G1009" s="151" t="b">
        <v>0</v>
      </c>
      <c r="H1009" s="151" t="s">
        <v>39</v>
      </c>
      <c r="I1009" s="151">
        <v>0.9</v>
      </c>
      <c r="J1009" s="151">
        <f>VALUE(_xlfn.IFS(Table242[[#This Row],[Temperatures Delivered]]="Cold Only", "1", Table242[[#This Row],[Temperatures Delivered]]="Cook (ambient) &amp; Cold", "2",Table242[[#This Row],[Temperatures Delivered]]="Hot &amp; Cold", "3"))</f>
        <v>3</v>
      </c>
      <c r="K1009" s="152">
        <v>40680</v>
      </c>
      <c r="M1009" s="86"/>
    </row>
    <row r="1010" spans="2:13" ht="39">
      <c r="B1010" s="151" t="s">
        <v>546</v>
      </c>
      <c r="C1010" s="151" t="s">
        <v>599</v>
      </c>
      <c r="D1010" s="151" t="s">
        <v>359</v>
      </c>
      <c r="E1010" s="151" t="s">
        <v>360</v>
      </c>
      <c r="F1010" s="151" t="s">
        <v>361</v>
      </c>
      <c r="G1010" s="151" t="b">
        <v>0</v>
      </c>
      <c r="H1010" s="151" t="s">
        <v>39</v>
      </c>
      <c r="I1010" s="151">
        <v>0.9</v>
      </c>
      <c r="J1010" s="151">
        <f>VALUE(_xlfn.IFS(Table242[[#This Row],[Temperatures Delivered]]="Cold Only", "1", Table242[[#This Row],[Temperatures Delivered]]="Cook (ambient) &amp; Cold", "2",Table242[[#This Row],[Temperatures Delivered]]="Hot &amp; Cold", "3"))</f>
        <v>3</v>
      </c>
      <c r="K1010" s="152">
        <v>40672</v>
      </c>
      <c r="M1010" s="86"/>
    </row>
    <row r="1011" spans="2:13" ht="13">
      <c r="B1011" s="151" t="s">
        <v>524</v>
      </c>
      <c r="C1011" s="151" t="s">
        <v>590</v>
      </c>
      <c r="D1011" s="151" t="s">
        <v>359</v>
      </c>
      <c r="E1011" s="151" t="s">
        <v>360</v>
      </c>
      <c r="F1011" s="151" t="s">
        <v>361</v>
      </c>
      <c r="G1011" s="151" t="b">
        <v>0</v>
      </c>
      <c r="H1011" s="151" t="s">
        <v>39</v>
      </c>
      <c r="I1011" s="151">
        <v>0.9</v>
      </c>
      <c r="J1011" s="151">
        <f>VALUE(_xlfn.IFS(Table242[[#This Row],[Temperatures Delivered]]="Cold Only", "1", Table242[[#This Row],[Temperatures Delivered]]="Cook (ambient) &amp; Cold", "2",Table242[[#This Row],[Temperatures Delivered]]="Hot &amp; Cold", "3"))</f>
        <v>3</v>
      </c>
      <c r="K1011" s="152">
        <v>40672</v>
      </c>
      <c r="M1011" s="86"/>
    </row>
    <row r="1012" spans="2:13" ht="13">
      <c r="B1012" s="151" t="s">
        <v>297</v>
      </c>
      <c r="C1012" s="151">
        <v>601144</v>
      </c>
      <c r="D1012" s="151" t="s">
        <v>359</v>
      </c>
      <c r="E1012" s="151" t="s">
        <v>360</v>
      </c>
      <c r="F1012" s="151" t="s">
        <v>361</v>
      </c>
      <c r="G1012" s="151" t="b">
        <v>0</v>
      </c>
      <c r="H1012" s="151" t="s">
        <v>39</v>
      </c>
      <c r="I1012" s="151">
        <v>0.8</v>
      </c>
      <c r="J1012" s="151">
        <f>VALUE(_xlfn.IFS(Table242[[#This Row],[Temperatures Delivered]]="Cold Only", "1", Table242[[#This Row],[Temperatures Delivered]]="Cook (ambient) &amp; Cold", "2",Table242[[#This Row],[Temperatures Delivered]]="Hot &amp; Cold", "3"))</f>
        <v>3</v>
      </c>
      <c r="K1012" s="152">
        <v>41887</v>
      </c>
      <c r="M1012" s="86"/>
    </row>
    <row r="1013" spans="2:13" ht="13">
      <c r="B1013" s="151" t="s">
        <v>501</v>
      </c>
      <c r="C1013" s="151" t="s">
        <v>622</v>
      </c>
      <c r="D1013" s="151" t="s">
        <v>359</v>
      </c>
      <c r="E1013" s="151" t="s">
        <v>360</v>
      </c>
      <c r="F1013" s="151" t="s">
        <v>361</v>
      </c>
      <c r="G1013" s="151" t="b">
        <v>0</v>
      </c>
      <c r="H1013" s="151" t="s">
        <v>39</v>
      </c>
      <c r="I1013" s="151">
        <v>1.1000000000000001</v>
      </c>
      <c r="J1013" s="151">
        <f>VALUE(_xlfn.IFS(Table242[[#This Row],[Temperatures Delivered]]="Cold Only", "1", Table242[[#This Row],[Temperatures Delivered]]="Cook (ambient) &amp; Cold", "2",Table242[[#This Row],[Temperatures Delivered]]="Hot &amp; Cold", "3"))</f>
        <v>3</v>
      </c>
      <c r="K1013" s="152">
        <v>40295</v>
      </c>
      <c r="M1013" s="86"/>
    </row>
    <row r="1014" spans="2:13" ht="13">
      <c r="B1014" s="151" t="s">
        <v>505</v>
      </c>
      <c r="C1014" s="151" t="s">
        <v>595</v>
      </c>
      <c r="D1014" s="151" t="s">
        <v>359</v>
      </c>
      <c r="E1014" s="151" t="s">
        <v>360</v>
      </c>
      <c r="F1014" s="151" t="s">
        <v>361</v>
      </c>
      <c r="G1014" s="151" t="b">
        <v>0</v>
      </c>
      <c r="H1014" s="151" t="s">
        <v>39</v>
      </c>
      <c r="I1014" s="151">
        <v>0.9</v>
      </c>
      <c r="J1014" s="151">
        <f>VALUE(_xlfn.IFS(Table242[[#This Row],[Temperatures Delivered]]="Cold Only", "1", Table242[[#This Row],[Temperatures Delivered]]="Cook (ambient) &amp; Cold", "2",Table242[[#This Row],[Temperatures Delivered]]="Hot &amp; Cold", "3"))</f>
        <v>3</v>
      </c>
      <c r="K1014" s="152">
        <v>40672</v>
      </c>
      <c r="M1014" s="86"/>
    </row>
    <row r="1015" spans="2:13" ht="13">
      <c r="B1015" s="151" t="s">
        <v>297</v>
      </c>
      <c r="C1015" s="151" t="s">
        <v>703</v>
      </c>
      <c r="D1015" s="151" t="s">
        <v>359</v>
      </c>
      <c r="E1015" s="151" t="s">
        <v>360</v>
      </c>
      <c r="F1015" s="151" t="s">
        <v>361</v>
      </c>
      <c r="G1015" s="151" t="b">
        <v>0</v>
      </c>
      <c r="H1015" s="151" t="s">
        <v>39</v>
      </c>
      <c r="I1015" s="151">
        <v>0.8</v>
      </c>
      <c r="J1015" s="151">
        <f>VALUE(_xlfn.IFS(Table242[[#This Row],[Temperatures Delivered]]="Cold Only", "1", Table242[[#This Row],[Temperatures Delivered]]="Cook (ambient) &amp; Cold", "2",Table242[[#This Row],[Temperatures Delivered]]="Hot &amp; Cold", "3"))</f>
        <v>3</v>
      </c>
      <c r="K1015" s="152">
        <v>41887</v>
      </c>
      <c r="M1015" s="86"/>
    </row>
    <row r="1016" spans="2:13" ht="13">
      <c r="B1016" s="83" t="s">
        <v>297</v>
      </c>
      <c r="C1016" s="81">
        <v>900133</v>
      </c>
      <c r="D1016" s="81" t="s">
        <v>359</v>
      </c>
      <c r="E1016" s="81" t="s">
        <v>360</v>
      </c>
      <c r="F1016" s="81" t="s">
        <v>361</v>
      </c>
      <c r="G1016" s="81" t="b">
        <v>0</v>
      </c>
      <c r="H1016" s="82" t="s">
        <v>39</v>
      </c>
      <c r="I1016" s="82">
        <v>0.8</v>
      </c>
      <c r="J1016" s="82">
        <f>VALUE(_xlfn.IFS(Table242[[#This Row],[Temperatures Delivered]]="Cold Only", "1", Table242[[#This Row],[Temperatures Delivered]]="Cook (ambient) &amp; Cold", "2",Table242[[#This Row],[Temperatures Delivered]]="Hot &amp; Cold", "3"))</f>
        <v>3</v>
      </c>
      <c r="K1016" s="150">
        <v>42033</v>
      </c>
      <c r="M1016" s="86"/>
    </row>
    <row r="1017" spans="2:13" ht="13">
      <c r="B1017" s="83" t="s">
        <v>505</v>
      </c>
      <c r="C1017" s="81" t="s">
        <v>531</v>
      </c>
      <c r="D1017" s="81" t="s">
        <v>359</v>
      </c>
      <c r="E1017" s="81" t="s">
        <v>360</v>
      </c>
      <c r="F1017" s="81" t="s">
        <v>361</v>
      </c>
      <c r="G1017" s="81" t="b">
        <v>0</v>
      </c>
      <c r="H1017" s="82" t="s">
        <v>39</v>
      </c>
      <c r="I1017" s="82">
        <v>0.9</v>
      </c>
      <c r="J1017" s="82">
        <f>VALUE(_xlfn.IFS(Table242[[#This Row],[Temperatures Delivered]]="Cold Only", "1", Table242[[#This Row],[Temperatures Delivered]]="Cook (ambient) &amp; Cold", "2",Table242[[#This Row],[Temperatures Delivered]]="Hot &amp; Cold", "3"))</f>
        <v>3</v>
      </c>
      <c r="K1017" s="150">
        <v>40672</v>
      </c>
      <c r="M1017" s="86"/>
    </row>
    <row r="1018" spans="2:13" ht="13">
      <c r="B1018" s="83" t="s">
        <v>503</v>
      </c>
      <c r="C1018" s="81" t="s">
        <v>502</v>
      </c>
      <c r="D1018" s="81" t="s">
        <v>391</v>
      </c>
      <c r="E1018" s="81" t="s">
        <v>360</v>
      </c>
      <c r="F1018" s="81" t="s">
        <v>361</v>
      </c>
      <c r="G1018" s="81" t="b">
        <v>0</v>
      </c>
      <c r="H1018" s="82" t="s">
        <v>39</v>
      </c>
      <c r="I1018" s="82">
        <v>1.1000000000000001</v>
      </c>
      <c r="J1018" s="82">
        <f>VALUE(_xlfn.IFS(Table242[[#This Row],[Temperatures Delivered]]="Cold Only", "1", Table242[[#This Row],[Temperatures Delivered]]="Cook (ambient) &amp; Cold", "2",Table242[[#This Row],[Temperatures Delivered]]="Hot &amp; Cold", "3"))</f>
        <v>3</v>
      </c>
      <c r="K1018" s="150">
        <v>40295</v>
      </c>
      <c r="M1018" s="86"/>
    </row>
    <row r="1019" spans="2:13" ht="13">
      <c r="B1019" s="83" t="s">
        <v>297</v>
      </c>
      <c r="C1019" s="81">
        <v>601183</v>
      </c>
      <c r="D1019" s="81" t="s">
        <v>359</v>
      </c>
      <c r="E1019" s="81" t="s">
        <v>360</v>
      </c>
      <c r="F1019" s="81" t="s">
        <v>361</v>
      </c>
      <c r="G1019" s="81" t="b">
        <v>0</v>
      </c>
      <c r="H1019" s="82" t="s">
        <v>39</v>
      </c>
      <c r="I1019" s="82">
        <v>0.8</v>
      </c>
      <c r="J1019" s="82">
        <f>VALUE(_xlfn.IFS(Table242[[#This Row],[Temperatures Delivered]]="Cold Only", "1", Table242[[#This Row],[Temperatures Delivered]]="Cook (ambient) &amp; Cold", "2",Table242[[#This Row],[Temperatures Delivered]]="Hot &amp; Cold", "3"))</f>
        <v>3</v>
      </c>
      <c r="K1019" s="150">
        <v>42033</v>
      </c>
      <c r="M1019" s="86"/>
    </row>
    <row r="1020" spans="2:13" ht="13">
      <c r="B1020" s="83" t="s">
        <v>297</v>
      </c>
      <c r="C1020" s="81">
        <v>601121</v>
      </c>
      <c r="D1020" s="81" t="s">
        <v>359</v>
      </c>
      <c r="E1020" s="81" t="s">
        <v>360</v>
      </c>
      <c r="F1020" s="81" t="s">
        <v>361</v>
      </c>
      <c r="G1020" s="81" t="b">
        <v>0</v>
      </c>
      <c r="H1020" s="82" t="s">
        <v>39</v>
      </c>
      <c r="I1020" s="82">
        <v>0.7</v>
      </c>
      <c r="J1020" s="82">
        <f>VALUE(_xlfn.IFS(Table242[[#This Row],[Temperatures Delivered]]="Cold Only", "1", Table242[[#This Row],[Temperatures Delivered]]="Cook (ambient) &amp; Cold", "2",Table242[[#This Row],[Temperatures Delivered]]="Hot &amp; Cold", "3"))</f>
        <v>3</v>
      </c>
      <c r="K1020" s="150">
        <v>42033</v>
      </c>
      <c r="M1020" s="86"/>
    </row>
    <row r="1021" spans="2:13" ht="26">
      <c r="B1021" s="83" t="s">
        <v>271</v>
      </c>
      <c r="C1021" s="81" t="s">
        <v>704</v>
      </c>
      <c r="D1021" s="81" t="s">
        <v>359</v>
      </c>
      <c r="E1021" s="81" t="s">
        <v>360</v>
      </c>
      <c r="F1021" s="81" t="s">
        <v>361</v>
      </c>
      <c r="G1021" s="81" t="b">
        <v>0</v>
      </c>
      <c r="H1021" s="82" t="s">
        <v>725</v>
      </c>
      <c r="I1021" s="82">
        <v>0.1</v>
      </c>
      <c r="J1021" s="82">
        <f>VALUE(_xlfn.IFS(Table242[[#This Row],[Temperatures Delivered]]="Cold Only", "1", Table242[[#This Row],[Temperatures Delivered]]="Cook (ambient) &amp; Cold", "2",Table242[[#This Row],[Temperatures Delivered]]="Hot &amp; Cold", "3"))</f>
        <v>2</v>
      </c>
      <c r="K1021" s="150">
        <v>40548</v>
      </c>
      <c r="M1021" s="86"/>
    </row>
    <row r="1022" spans="2:13" ht="13">
      <c r="B1022" s="83" t="s">
        <v>297</v>
      </c>
      <c r="C1022" s="81">
        <v>900118</v>
      </c>
      <c r="D1022" s="81" t="s">
        <v>359</v>
      </c>
      <c r="E1022" s="81" t="s">
        <v>360</v>
      </c>
      <c r="F1022" s="81" t="s">
        <v>361</v>
      </c>
      <c r="G1022" s="81" t="b">
        <v>0</v>
      </c>
      <c r="H1022" s="82" t="s">
        <v>39</v>
      </c>
      <c r="I1022" s="82">
        <v>1.2</v>
      </c>
      <c r="J1022" s="82">
        <f>VALUE(_xlfn.IFS(Table242[[#This Row],[Temperatures Delivered]]="Cold Only", "1", Table242[[#This Row],[Temperatures Delivered]]="Cook (ambient) &amp; Cold", "2",Table242[[#This Row],[Temperatures Delivered]]="Hot &amp; Cold", "3"))</f>
        <v>3</v>
      </c>
      <c r="K1022" s="150">
        <v>40469</v>
      </c>
      <c r="M1022" s="86"/>
    </row>
    <row r="1023" spans="2:13" ht="13">
      <c r="B1023" s="83" t="s">
        <v>501</v>
      </c>
      <c r="C1023" s="81" t="s">
        <v>667</v>
      </c>
      <c r="D1023" s="81" t="s">
        <v>359</v>
      </c>
      <c r="E1023" s="81" t="s">
        <v>360</v>
      </c>
      <c r="F1023" s="81" t="s">
        <v>361</v>
      </c>
      <c r="G1023" s="81" t="b">
        <v>0</v>
      </c>
      <c r="H1023" s="82" t="s">
        <v>39</v>
      </c>
      <c r="I1023" s="82">
        <v>1.1000000000000001</v>
      </c>
      <c r="J1023" s="82">
        <f>VALUE(_xlfn.IFS(Table242[[#This Row],[Temperatures Delivered]]="Cold Only", "1", Table242[[#This Row],[Temperatures Delivered]]="Cook (ambient) &amp; Cold", "2",Table242[[#This Row],[Temperatures Delivered]]="Hot &amp; Cold", "3"))</f>
        <v>3</v>
      </c>
      <c r="K1023" s="150">
        <v>40295</v>
      </c>
      <c r="M1023" s="86"/>
    </row>
    <row r="1024" spans="2:13">
      <c r="M1024" s="86"/>
    </row>
    <row r="1025" spans="1:13" ht="13" thickBot="1">
      <c r="A1025" s="100"/>
      <c r="B1025" s="100"/>
      <c r="C1025" s="100"/>
      <c r="D1025" s="100"/>
      <c r="E1025" s="100"/>
      <c r="F1025" s="100"/>
      <c r="G1025" s="100"/>
      <c r="H1025" s="100"/>
      <c r="I1025" s="100"/>
      <c r="J1025" s="100"/>
      <c r="K1025" s="100"/>
      <c r="L1025" s="100"/>
      <c r="M1025" s="97"/>
    </row>
    <row r="1026" spans="1:13" ht="13" thickTop="1"/>
  </sheetData>
  <mergeCells count="2">
    <mergeCell ref="B4:K8"/>
    <mergeCell ref="B9:K9"/>
  </mergeCells>
  <phoneticPr fontId="15" type="noConversion"/>
  <hyperlinks>
    <hyperlink ref="B9:K9" r:id="rId1" display="The CEC Database is available here." xr:uid="{42D502D3-E129-4683-9C48-6F69F6138714}"/>
  </hyperlinks>
  <pageMargins left="0.7" right="0.7" top="0.75" bottom="0.75" header="0.3" footer="0.3"/>
  <pageSetup orientation="portrait" horizontalDpi="4294967293" verticalDpi="1200"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38"/>
  <sheetViews>
    <sheetView workbookViewId="0">
      <selection activeCell="J17" sqref="J17"/>
    </sheetView>
  </sheetViews>
  <sheetFormatPr defaultRowHeight="14.5"/>
  <cols>
    <col min="1" max="1" width="21.7265625" style="31" customWidth="1"/>
    <col min="2" max="2" width="19.1796875" customWidth="1"/>
    <col min="3" max="3" width="16.1796875" customWidth="1"/>
    <col min="4" max="4" width="19.54296875" style="2" customWidth="1"/>
    <col min="5" max="6" width="16.26953125" customWidth="1"/>
    <col min="7" max="7" width="16.26953125" hidden="1" customWidth="1"/>
    <col min="8" max="8" width="14.54296875" customWidth="1"/>
    <col min="9" max="9" width="14.54296875" hidden="1" customWidth="1"/>
    <col min="10" max="10" width="34.1796875" customWidth="1"/>
    <col min="11" max="11" width="14.1796875" customWidth="1"/>
    <col min="12" max="12" width="13.7265625" customWidth="1"/>
    <col min="13" max="13" width="13.1796875" customWidth="1"/>
  </cols>
  <sheetData>
    <row r="1" spans="1:10" ht="18.5">
      <c r="A1" s="29" t="s">
        <v>14</v>
      </c>
    </row>
    <row r="3" spans="1:10" ht="19" thickBot="1">
      <c r="A3" s="30" t="s">
        <v>7</v>
      </c>
    </row>
    <row r="4" spans="1:10" ht="44" thickBot="1">
      <c r="A4" s="35" t="s">
        <v>0</v>
      </c>
      <c r="B4" s="56" t="s">
        <v>36</v>
      </c>
      <c r="C4" s="55" t="s">
        <v>30</v>
      </c>
      <c r="D4" s="56" t="s">
        <v>38</v>
      </c>
      <c r="E4" s="55" t="s">
        <v>6</v>
      </c>
      <c r="F4" s="55" t="s">
        <v>40</v>
      </c>
      <c r="G4" s="55" t="s">
        <v>9</v>
      </c>
      <c r="H4" s="55" t="s">
        <v>13</v>
      </c>
      <c r="I4" s="55" t="s">
        <v>12</v>
      </c>
      <c r="J4" s="56" t="s">
        <v>2</v>
      </c>
    </row>
    <row r="5" spans="1:10">
      <c r="A5" s="216" t="s">
        <v>32</v>
      </c>
      <c r="B5" s="214" t="s">
        <v>19</v>
      </c>
      <c r="C5" s="10">
        <v>1.2</v>
      </c>
      <c r="D5" s="8" t="s">
        <v>37</v>
      </c>
      <c r="E5" s="65"/>
      <c r="F5" s="9" t="e">
        <f>#REF!*$B$18</f>
        <v>#REF!</v>
      </c>
      <c r="G5" s="9" t="e">
        <f>#REF!</f>
        <v>#REF!</v>
      </c>
      <c r="H5" s="62" t="s">
        <v>4</v>
      </c>
      <c r="I5" s="13" t="s">
        <v>4</v>
      </c>
      <c r="J5" s="57"/>
    </row>
    <row r="6" spans="1:10" ht="15" thickBot="1">
      <c r="A6" s="217"/>
      <c r="B6" s="215"/>
      <c r="C6" s="6">
        <v>0.16</v>
      </c>
      <c r="D6" s="28" t="s">
        <v>5</v>
      </c>
      <c r="E6" s="66"/>
      <c r="F6" s="7" t="e">
        <f>#REF!*$B$18</f>
        <v>#REF!</v>
      </c>
      <c r="G6" s="7" t="e">
        <f>#REF!</f>
        <v>#REF!</v>
      </c>
      <c r="H6" s="63" t="e">
        <f>(E6-E5)/(F5-F6)</f>
        <v>#REF!</v>
      </c>
      <c r="I6" s="40" t="e">
        <f>(E6-E5)/(G5-G6)</f>
        <v>#REF!</v>
      </c>
      <c r="J6" s="54"/>
    </row>
    <row r="7" spans="1:10">
      <c r="A7" s="218" t="s">
        <v>35</v>
      </c>
      <c r="B7" s="214" t="s">
        <v>19</v>
      </c>
      <c r="C7" s="10">
        <v>1.2</v>
      </c>
      <c r="D7" s="8" t="s">
        <v>37</v>
      </c>
      <c r="E7" s="65"/>
      <c r="F7" s="9" t="e">
        <f>AVERAGE(#REF!)*$B$18</f>
        <v>#REF!</v>
      </c>
      <c r="G7" s="9" t="e">
        <f>#REF!</f>
        <v>#REF!</v>
      </c>
      <c r="H7" s="62" t="s">
        <v>4</v>
      </c>
      <c r="I7" s="13" t="s">
        <v>4</v>
      </c>
      <c r="J7" s="57"/>
    </row>
    <row r="8" spans="1:10" ht="15" thickBot="1">
      <c r="A8" s="217"/>
      <c r="B8" s="215"/>
      <c r="C8" s="6">
        <v>0.16</v>
      </c>
      <c r="D8" s="28" t="s">
        <v>5</v>
      </c>
      <c r="E8" s="66"/>
      <c r="F8" s="7" t="e">
        <f>#REF!*B18</f>
        <v>#REF!</v>
      </c>
      <c r="G8" s="7" t="e">
        <f>#REF!</f>
        <v>#REF!</v>
      </c>
      <c r="H8" s="63" t="e">
        <f>(E8-E7)/(F7-F8)</f>
        <v>#REF!</v>
      </c>
      <c r="I8" s="40" t="e">
        <f>(E8-E7)/(G7-G8)</f>
        <v>#REF!</v>
      </c>
      <c r="J8" s="54"/>
    </row>
    <row r="9" spans="1:10">
      <c r="A9" s="219" t="s">
        <v>39</v>
      </c>
      <c r="B9" s="214" t="s">
        <v>19</v>
      </c>
      <c r="C9" s="10">
        <v>1.2</v>
      </c>
      <c r="D9" s="8" t="s">
        <v>37</v>
      </c>
      <c r="E9" s="67"/>
      <c r="F9" s="9" t="e">
        <f>#REF!*B18</f>
        <v>#REF!</v>
      </c>
      <c r="G9" s="11" t="e">
        <f>#REF!</f>
        <v>#REF!</v>
      </c>
      <c r="H9" s="62" t="s">
        <v>4</v>
      </c>
      <c r="I9" s="38" t="s">
        <v>4</v>
      </c>
      <c r="J9" s="57"/>
    </row>
    <row r="10" spans="1:10" ht="15" thickBot="1">
      <c r="A10" s="220"/>
      <c r="B10" s="215"/>
      <c r="C10" s="6">
        <v>0.16</v>
      </c>
      <c r="D10" s="28" t="s">
        <v>5</v>
      </c>
      <c r="E10" s="68"/>
      <c r="F10" s="7" t="e">
        <f>#REF!*B18</f>
        <v>#REF!</v>
      </c>
      <c r="G10" s="58" t="e">
        <f>#REF!</f>
        <v>#REF!</v>
      </c>
      <c r="H10" s="64" t="e">
        <f>(E10-E9)/(F9-F10)</f>
        <v>#REF!</v>
      </c>
      <c r="I10" s="59" t="e">
        <f>(E10-E9)/(G9-G10)</f>
        <v>#REF!</v>
      </c>
      <c r="J10" s="60"/>
    </row>
    <row r="11" spans="1:10">
      <c r="A11" s="220"/>
      <c r="B11" s="214" t="s">
        <v>19</v>
      </c>
      <c r="C11" s="10">
        <v>1.2</v>
      </c>
      <c r="D11" s="8" t="s">
        <v>37</v>
      </c>
      <c r="E11" s="67"/>
      <c r="F11" s="9" t="e">
        <f>#REF!*B18</f>
        <v>#REF!</v>
      </c>
      <c r="G11" s="11" t="e">
        <f>#REF!</f>
        <v>#REF!</v>
      </c>
      <c r="H11" s="62" t="s">
        <v>4</v>
      </c>
      <c r="I11" s="61" t="e">
        <f>(E11-#REF!)/(#REF!-G11)</f>
        <v>#REF!</v>
      </c>
      <c r="J11" s="57"/>
    </row>
    <row r="12" spans="1:10" ht="15" thickBot="1">
      <c r="A12" s="221"/>
      <c r="B12" s="215"/>
      <c r="C12" s="6">
        <v>0.16</v>
      </c>
      <c r="D12" s="28" t="s">
        <v>5</v>
      </c>
      <c r="E12" s="68"/>
      <c r="F12" s="7" t="e">
        <f>#REF!*PAYBACK!B18</f>
        <v>#REF!</v>
      </c>
      <c r="G12" s="12" t="e">
        <f>#REF!</f>
        <v>#REF!</v>
      </c>
      <c r="H12" s="64" t="e">
        <f>(E12-E11)/(F11-F12)</f>
        <v>#REF!</v>
      </c>
      <c r="I12" s="36" t="e">
        <f>(E12-#REF!)/(#REF!-G12)</f>
        <v>#REF!</v>
      </c>
      <c r="J12" s="54"/>
    </row>
    <row r="13" spans="1:10">
      <c r="C13" s="4"/>
      <c r="E13" s="18"/>
    </row>
    <row r="14" spans="1:10">
      <c r="C14" s="4"/>
      <c r="E14" t="s">
        <v>41</v>
      </c>
    </row>
    <row r="15" spans="1:10">
      <c r="A15" s="212" t="s">
        <v>1</v>
      </c>
      <c r="B15" s="213"/>
      <c r="C15" s="37"/>
      <c r="D15" s="3"/>
      <c r="E15" s="39"/>
      <c r="F15" s="39"/>
      <c r="G15" s="39"/>
    </row>
    <row r="16" spans="1:10">
      <c r="A16" s="32" t="s">
        <v>10</v>
      </c>
      <c r="B16" s="41">
        <v>24.9</v>
      </c>
      <c r="C16" s="37"/>
      <c r="D16" s="3"/>
      <c r="E16" s="39"/>
      <c r="G16" s="39"/>
    </row>
    <row r="17" spans="1:4">
      <c r="A17" s="32" t="s">
        <v>15</v>
      </c>
      <c r="B17" s="41">
        <v>16.399999999999999</v>
      </c>
      <c r="C17" s="37"/>
      <c r="D17" s="5"/>
    </row>
    <row r="18" spans="1:4">
      <c r="A18" s="32" t="s">
        <v>11</v>
      </c>
      <c r="B18" s="16">
        <v>0.1286602</v>
      </c>
      <c r="C18" s="14"/>
      <c r="D18" s="27"/>
    </row>
    <row r="19" spans="1:4">
      <c r="A19" s="32"/>
      <c r="B19" s="17"/>
      <c r="C19" s="14"/>
      <c r="D19" s="27"/>
    </row>
    <row r="20" spans="1:4">
      <c r="A20" s="33"/>
      <c r="B20" s="15"/>
      <c r="C20" s="14"/>
      <c r="D20" s="27"/>
    </row>
    <row r="21" spans="1:4">
      <c r="A21" s="33"/>
      <c r="B21" s="15"/>
      <c r="C21" s="14"/>
      <c r="D21" s="27"/>
    </row>
    <row r="22" spans="1:4">
      <c r="A22" s="33"/>
      <c r="B22" s="15"/>
      <c r="C22" s="14"/>
      <c r="D22" s="27"/>
    </row>
    <row r="23" spans="1:4">
      <c r="A23" s="34"/>
      <c r="B23" s="5"/>
      <c r="C23" s="5"/>
      <c r="D23" s="14"/>
    </row>
    <row r="38" ht="44.5" customHeight="1"/>
  </sheetData>
  <mergeCells count="8">
    <mergeCell ref="A15:B15"/>
    <mergeCell ref="B5:B6"/>
    <mergeCell ref="A5:A6"/>
    <mergeCell ref="B7:B8"/>
    <mergeCell ref="B9:B10"/>
    <mergeCell ref="B11:B12"/>
    <mergeCell ref="A7:A8"/>
    <mergeCell ref="A9:A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F4B3E1C5A7AB43AB1D5ADCBAD7B8B2" ma:contentTypeVersion="7" ma:contentTypeDescription="Create a new document." ma:contentTypeScope="" ma:versionID="84acd59e670aec3a3a68ad99a7ff1c93">
  <xsd:schema xmlns:xsd="http://www.w3.org/2001/XMLSchema" xmlns:xs="http://www.w3.org/2001/XMLSchema" xmlns:p="http://schemas.microsoft.com/office/2006/metadata/properties" xmlns:ns3="7a9b8dd0-1d6d-4ed5-aa2f-e22f76febb3f" xmlns:ns4="3f8356c7-d313-4467-94cc-eda27456be3e" targetNamespace="http://schemas.microsoft.com/office/2006/metadata/properties" ma:root="true" ma:fieldsID="8f282893d95e240b00aea0fcbaa1ec7c" ns3:_="" ns4:_="">
    <xsd:import namespace="7a9b8dd0-1d6d-4ed5-aa2f-e22f76febb3f"/>
    <xsd:import namespace="3f8356c7-d313-4467-94cc-eda27456be3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b8dd0-1d6d-4ed5-aa2f-e22f76febb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356c7-d313-4467-94cc-eda27456be3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FBFA0D-F114-454D-B936-DD3035C2FD95}">
  <ds:schemaRefs>
    <ds:schemaRef ds:uri="http://purl.org/dc/elements/1.1/"/>
    <ds:schemaRef ds:uri="http://schemas.microsoft.com/office/2006/metadata/properties"/>
    <ds:schemaRef ds:uri="3f8356c7-d313-4467-94cc-eda27456be3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a9b8dd0-1d6d-4ed5-aa2f-e22f76febb3f"/>
    <ds:schemaRef ds:uri="http://www.w3.org/XML/1998/namespace"/>
    <ds:schemaRef ds:uri="http://purl.org/dc/dcmitype/"/>
  </ds:schemaRefs>
</ds:datastoreItem>
</file>

<file path=customXml/itemProps2.xml><?xml version="1.0" encoding="utf-8"?>
<ds:datastoreItem xmlns:ds="http://schemas.openxmlformats.org/officeDocument/2006/customXml" ds:itemID="{C998B3DC-7BD3-4258-AD71-DB8B69E6AB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b8dd0-1d6d-4ed5-aa2f-e22f76febb3f"/>
    <ds:schemaRef ds:uri="3f8356c7-d313-4467-94cc-eda27456be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8FC84-9955-449E-96DD-9954A257AA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Introduction</vt:lpstr>
      <vt:lpstr>2. Version 3.0 Criteria</vt:lpstr>
      <vt:lpstr>3. Product Availability</vt:lpstr>
      <vt:lpstr>4. ENERGY STAR QPL</vt:lpstr>
      <vt:lpstr>5. CEC Dataset</vt:lpstr>
      <vt:lpstr>PAYBACK</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Bayus, Jacob</dc:creator>
  <cp:lastModifiedBy>Hegarty, Julia</cp:lastModifiedBy>
  <cp:lastPrinted>2018-05-02T20:09:20Z</cp:lastPrinted>
  <dcterms:created xsi:type="dcterms:W3CDTF">2017-07-26T15:54:58Z</dcterms:created>
  <dcterms:modified xsi:type="dcterms:W3CDTF">2020-06-01T20:01:59Z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0x0101005FF4B3E1C5A7AB43AB1D5ADCBAD7B8B2</vt:lpwstr>
  </property>
</Properties>
</file>